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updateLinks="always" codeName="ThisWorkbook" defaultThemeVersion="166925"/>
  <mc:AlternateContent xmlns:mc="http://schemas.openxmlformats.org/markup-compatibility/2006">
    <mc:Choice Requires="x15">
      <x15ac:absPath xmlns:x15ac="http://schemas.microsoft.com/office/spreadsheetml/2010/11/ac" url="https://slrgroup-my.sharepoint.com/personal/mike_curran_slrconsulting_com/Documents/Data/CONTRACTS/C0410 - Harrow Local Plan IIA NDA/Work in progress/Examination support/Updated IIA Report/Final versions for consultation/"/>
    </mc:Choice>
  </mc:AlternateContent>
  <xr:revisionPtr revIDLastSave="287" documentId="8_{04674503-A8E2-4D77-AD3C-CBBAE3CCDFAA}" xr6:coauthVersionLast="47" xr6:coauthVersionMax="47" xr10:uidLastSave="{F813FFC6-8088-46E7-88A3-4529B41FDE78}"/>
  <bookViews>
    <workbookView xWindow="-28920" yWindow="-90" windowWidth="29040" windowHeight="15720" xr2:uid="{FDCF87E0-E831-42E6-9F74-12FECF992AAF}"/>
  </bookViews>
  <sheets>
    <sheet name="Front Page" sheetId="1" r:id="rId1"/>
    <sheet name="Disclaimer" sheetId="2" r:id="rId2"/>
    <sheet name="Methodology" sheetId="4" r:id="rId3"/>
    <sheet name="CEs" sheetId="53" state="hidden" r:id="rId4"/>
    <sheet name="RAG" sheetId="7" r:id="rId5"/>
    <sheet name="Significance Description" sheetId="5" r:id="rId6"/>
    <sheet name="Summary" sheetId="6" r:id="rId7"/>
    <sheet name="Queens_House_Carpark" sheetId="16" r:id="rId8"/>
    <sheet name="Harrow_on_the_Hill" sheetId="17" r:id="rId9"/>
    <sheet name="College_Road" sheetId="49" r:id="rId10"/>
    <sheet name="Havelock_Place" sheetId="48" r:id="rId11"/>
    <sheet name="Station_Road_East" sheetId="33" r:id="rId12"/>
    <sheet name="Greenhill_Way" sheetId="46" r:id="rId13"/>
    <sheet name="Tesco_Station_Road" sheetId="12" r:id="rId14"/>
    <sheet name="Former_Royal_Mail_Office" sheetId="38" r:id="rId15"/>
    <sheet name="Poets_Corner" sheetId="21" r:id="rId16"/>
    <sheet name="Wealdstone_Parole_Office" sheetId="36" r:id="rId17"/>
    <sheet name="Carpark_Ellen_Webb_Drive" sheetId="15" r:id="rId18"/>
    <sheet name="Peel_Road" sheetId="37" r:id="rId19"/>
    <sheet name="Travis_Perkins_Wealdstone" sheetId="39" r:id="rId20"/>
    <sheet name="Byron_Quarter" sheetId="22" r:id="rId21"/>
    <sheet name="Iceland_Wealdstone" sheetId="14" r:id="rId22"/>
    <sheet name="Kodak" sheetId="35" r:id="rId23"/>
    <sheet name="Former_Kodak_Offices" sheetId="34" r:id="rId24"/>
    <sheet name="RNOH" sheetId="32" r:id="rId25"/>
    <sheet name="Watling_Farm" sheetId="50" r:id="rId26"/>
    <sheet name="Waitrose_South_Harrow" sheetId="54" r:id="rId27"/>
    <sheet name="Roxeth_Library_Clinic" sheetId="28" r:id="rId28"/>
    <sheet name="Northolt_Rd_Nursery" sheetId="45" r:id="rId29"/>
    <sheet name="Grange_Farm" sheetId="23" r:id="rId30"/>
    <sheet name="Harrow_School_Estate" sheetId="30" r:id="rId31"/>
    <sheet name="Brethrens_Meeting_Hall" sheetId="24" r:id="rId32"/>
    <sheet name="Rayners_Lane_Station_Carpark" sheetId="18" r:id="rId33"/>
    <sheet name="Harrow_West_Conservative" sheetId="52" r:id="rId34"/>
    <sheet name="Pinner_Telephone_Exchange" sheetId="43" r:id="rId35"/>
    <sheet name="Harrow_View_Telephone_Exchange" sheetId="41" r:id="rId36"/>
    <sheet name="North_Harrow_Methodist_Church" sheetId="47" r:id="rId37"/>
    <sheet name="Hatch_End_Telephone_Exchange" sheetId="40" r:id="rId38"/>
    <sheet name="Harrow_Arts_Centre" sheetId="31" r:id="rId39"/>
    <sheet name="Vernon_Lodge" sheetId="44" r:id="rId40"/>
    <sheet name="Belmont_Clinic" sheetId="29" r:id="rId41"/>
    <sheet name="Travellers_Rest_Kenton_Road" sheetId="25" r:id="rId42"/>
    <sheet name="Kenton_Rd_Telephone_Exchange" sheetId="42" r:id="rId43"/>
    <sheet name="Wolstenholme" sheetId="51" r:id="rId44"/>
    <sheet name="Canons_Park_Station_Carpark" sheetId="19" r:id="rId45"/>
    <sheet name="Anmer_Lodge" sheetId="27" r:id="rId46"/>
    <sheet name="Stanmore_Station_Carpark" sheetId="20" r:id="rId47"/>
  </sheets>
  <externalReferences>
    <externalReference r:id="rId48"/>
    <externalReference r:id="rId49"/>
    <externalReference r:id="rId50"/>
    <externalReference r:id="rId51"/>
  </externalReferences>
  <definedNames>
    <definedName name="_xlnm._FilterDatabase" localSheetId="45" hidden="1">Anmer_Lodge!$A$11:$Q$91</definedName>
    <definedName name="_xlnm._FilterDatabase" localSheetId="40" hidden="1">Belmont_Clinic!$A$11:$Q$91</definedName>
    <definedName name="_xlnm._FilterDatabase" localSheetId="31" hidden="1">Brethrens_Meeting_Hall!$A$11:$Q$91</definedName>
    <definedName name="_xlnm._FilterDatabase" localSheetId="20" hidden="1">Byron_Quarter!$A$11:$Q$91</definedName>
    <definedName name="_xlnm._FilterDatabase" localSheetId="44" hidden="1">Canons_Park_Station_Carpark!$A$11:$Q$91</definedName>
    <definedName name="_xlnm._FilterDatabase" localSheetId="17" hidden="1">Carpark_Ellen_Webb_Drive!$A$11:$Q$91</definedName>
    <definedName name="_xlnm._FilterDatabase" localSheetId="9" hidden="1">College_Road!$A$11:$Q$91</definedName>
    <definedName name="_xlnm._FilterDatabase" localSheetId="23" hidden="1">Former_Kodak_Offices!$A$11:$Q$91</definedName>
    <definedName name="_xlnm._FilterDatabase" localSheetId="14" hidden="1">Former_Royal_Mail_Office!$A$11:$Q$91</definedName>
    <definedName name="_xlnm._FilterDatabase" localSheetId="29" hidden="1">Grange_Farm!$A$11:$Q$91</definedName>
    <definedName name="_xlnm._FilterDatabase" localSheetId="12" hidden="1">Greenhill_Way!$A$11:$Q$91</definedName>
    <definedName name="_xlnm._FilterDatabase" localSheetId="38" hidden="1">Harrow_Arts_Centre!$A$11:$Q$91</definedName>
    <definedName name="_xlnm._FilterDatabase" localSheetId="8" hidden="1">Harrow_on_the_Hill!$A$11:$Q$91</definedName>
    <definedName name="_xlnm._FilterDatabase" localSheetId="30" hidden="1">Harrow_School_Estate!$A$11:$Q$91</definedName>
    <definedName name="_xlnm._FilterDatabase" localSheetId="35" hidden="1">Harrow_View_Telephone_Exchange!$A$11:$Q$91</definedName>
    <definedName name="_xlnm._FilterDatabase" localSheetId="33" hidden="1">Harrow_West_Conservative!$A$11:$Q$91</definedName>
    <definedName name="_xlnm._FilterDatabase" localSheetId="37" hidden="1">Hatch_End_Telephone_Exchange!$A$11:$Q$91</definedName>
    <definedName name="_xlnm._FilterDatabase" localSheetId="10" hidden="1">Havelock_Place!$A$11:$Q$91</definedName>
    <definedName name="_xlnm._FilterDatabase" localSheetId="21" hidden="1">Iceland_Wealdstone!$A$11:$Q$91</definedName>
    <definedName name="_xlnm._FilterDatabase" localSheetId="42" hidden="1">Kenton_Rd_Telephone_Exchange!$A$11:$Q$91</definedName>
    <definedName name="_xlnm._FilterDatabase" localSheetId="22" hidden="1">Kodak!$A$11:$Q$91</definedName>
    <definedName name="_xlnm._FilterDatabase" localSheetId="36" hidden="1">North_Harrow_Methodist_Church!$A$11:$Q$91</definedName>
    <definedName name="_xlnm._FilterDatabase" localSheetId="28" hidden="1">Northolt_Rd_Nursery!$A$11:$Q$91</definedName>
    <definedName name="_xlnm._FilterDatabase" localSheetId="18" hidden="1">Peel_Road!$A$11:$Q$91</definedName>
    <definedName name="_xlnm._FilterDatabase" localSheetId="34" hidden="1">Pinner_Telephone_Exchange!$A$11:$Q$91</definedName>
    <definedName name="_xlnm._FilterDatabase" localSheetId="15" hidden="1">Poets_Corner!$A$11:$Q$91</definedName>
    <definedName name="_xlnm._FilterDatabase" localSheetId="7" hidden="1">Queens_House_Carpark!$A$11:$Q$91</definedName>
    <definedName name="_xlnm._FilterDatabase" localSheetId="4" hidden="1">RAG!$B$3:$BB$62</definedName>
    <definedName name="_xlnm._FilterDatabase" localSheetId="32" hidden="1">Rayners_Lane_Station_Carpark!$A$11:$Q$91</definedName>
    <definedName name="_xlnm._FilterDatabase" localSheetId="24" hidden="1">RNOH!$A$11:$Q$91</definedName>
    <definedName name="_xlnm._FilterDatabase" localSheetId="27" hidden="1">Roxeth_Library_Clinic!$A$11:$Q$91</definedName>
    <definedName name="_xlnm._FilterDatabase" localSheetId="46" hidden="1">Stanmore_Station_Carpark!$A$11:$Q$91</definedName>
    <definedName name="_xlnm._FilterDatabase" localSheetId="11" hidden="1">Station_Road_East!$A$11:$Q$91</definedName>
    <definedName name="_xlnm._FilterDatabase" localSheetId="6" hidden="1">Summary!$T$3:$AG$44</definedName>
    <definedName name="_xlnm._FilterDatabase" localSheetId="13" hidden="1">Tesco_Station_Road!$A$11:$Q$91</definedName>
    <definedName name="_xlnm._FilterDatabase" localSheetId="41" hidden="1">Travellers_Rest_Kenton_Road!$A$11:$Q$91</definedName>
    <definedName name="_xlnm._FilterDatabase" localSheetId="19" hidden="1">Travis_Perkins_Wealdstone!$A$11:$Q$91</definedName>
    <definedName name="_xlnm._FilterDatabase" localSheetId="39" hidden="1">Vernon_Lodge!$A$11:$Q$91</definedName>
    <definedName name="_xlnm._FilterDatabase" localSheetId="26" hidden="1">Waitrose_South_Harrow!$A$11:$Q$91</definedName>
    <definedName name="_xlnm._FilterDatabase" localSheetId="25" hidden="1">Watling_Farm!$A$11:$Q$91</definedName>
    <definedName name="_xlnm._FilterDatabase" localSheetId="16" hidden="1">Wealdstone_Parole_Office!$A$11:$Q$91</definedName>
    <definedName name="_xlnm._FilterDatabase" localSheetId="43" hidden="1">Wolstenholme!$A$11:$Q$91</definedName>
    <definedName name="Assessment">[1]Lists!$F$4:$F$8</definedName>
    <definedName name="DI_1">'[2]17M1'!$U$6:$U$9</definedName>
    <definedName name="Direct">#REF!</definedName>
    <definedName name="Direct2">#REF!</definedName>
    <definedName name="directcu">#REF!</definedName>
    <definedName name="duplicate">#REF!</definedName>
    <definedName name="DUR_1">'[2]17M1'!$V$6:$V$11</definedName>
    <definedName name="duration">#REF!</definedName>
    <definedName name="duration2">#REF!</definedName>
    <definedName name="extt">#REF!</definedName>
    <definedName name="gar">[2]RAG!$BT$20:$BT$22</definedName>
    <definedName name="local">#REF!</definedName>
    <definedName name="Local_Low">#REF!</definedName>
    <definedName name="MAG">'[2]17M1'!$T$11:$T$20</definedName>
    <definedName name="Names">#REF!</definedName>
    <definedName name="PER">#REF!</definedName>
    <definedName name="perm">#REF!</definedName>
    <definedName name="Permanent_Irreversible">#REF!</definedName>
    <definedName name="_xlnm.Print_Area" localSheetId="0">'Front Page'!$B$2:$L$38</definedName>
    <definedName name="_xlnm.Print_Area">[3]Sheet1!$A$1:$M$82</definedName>
    <definedName name="RAG">#REF!</definedName>
    <definedName name="Short">#REF!</definedName>
    <definedName name="sig">#REF!</definedName>
    <definedName name="sig_1">'[2]17M1'!$Z$6:$Z$11</definedName>
    <definedName name="sigg">#REF!</definedName>
    <definedName name="Significant_Positive">#REF!</definedName>
    <definedName name="sigs">#REF!</definedName>
    <definedName name="Standards">[1]Lists!$B$4:$B$13</definedName>
    <definedName name="TEMPPER">'[2]17M1'!$W$6:$W$10</definedName>
    <definedName name="Yes">'[2]17M1'!$T$6:$T$8</definedName>
    <definedName name="yes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2" i="54" l="1"/>
  <c r="W91" i="54"/>
  <c r="Z88" i="54"/>
  <c r="Z81" i="54"/>
  <c r="Z76" i="54"/>
  <c r="Z69" i="54"/>
  <c r="Z61" i="54"/>
  <c r="Z58" i="54"/>
  <c r="Z53" i="54"/>
  <c r="Z51" i="54"/>
  <c r="Z46" i="54"/>
  <c r="Z40" i="54"/>
  <c r="Z32" i="54"/>
  <c r="Z24" i="54"/>
  <c r="Z22" i="54"/>
  <c r="Z12" i="54"/>
  <c r="O22" i="6" a="1"/>
  <c r="F46" i="54"/>
  <c r="F22" i="54"/>
  <c r="F24" i="54"/>
  <c r="F12" i="54"/>
  <c r="G81" i="54"/>
  <c r="G32" i="54"/>
  <c r="F69" i="54"/>
  <c r="G53" i="54"/>
  <c r="H40" i="54"/>
  <c r="H46" i="54"/>
  <c r="E22" i="6" a="1"/>
  <c r="M22" i="6" a="1"/>
  <c r="F88" i="54"/>
  <c r="H32" i="54"/>
  <c r="C22" i="6" a="1"/>
  <c r="F81" i="54"/>
  <c r="F32" i="54"/>
  <c r="G22" i="54"/>
  <c r="F58" i="54"/>
  <c r="I22" i="6" a="1"/>
  <c r="G69" i="54"/>
  <c r="H22" i="6" a="1"/>
  <c r="H12" i="54"/>
  <c r="H76" i="54"/>
  <c r="G61" i="54"/>
  <c r="P22" i="6" a="1"/>
  <c r="G76" i="54"/>
  <c r="G51" i="54"/>
  <c r="G12" i="54"/>
  <c r="J22" i="6" a="1"/>
  <c r="H22" i="54"/>
  <c r="F40" i="54"/>
  <c r="C42" i="6" a="1"/>
  <c r="H24" i="54"/>
  <c r="F53" i="54"/>
  <c r="H61" i="54"/>
  <c r="F22" i="6" a="1"/>
  <c r="H53" i="54"/>
  <c r="K22" i="6" a="1"/>
  <c r="L22" i="6" a="1"/>
  <c r="D22" i="6" a="1"/>
  <c r="F61" i="54"/>
  <c r="H81" i="54"/>
  <c r="G58" i="54"/>
  <c r="G40" i="54"/>
  <c r="G46" i="54"/>
  <c r="G24" i="54"/>
  <c r="N22" i="6" a="1"/>
  <c r="H69" i="54"/>
  <c r="H88" i="54"/>
  <c r="F51" i="54"/>
  <c r="H58" i="54"/>
  <c r="G22" i="6" a="1"/>
  <c r="H51" i="54"/>
  <c r="G88" i="54"/>
  <c r="F76" i="54"/>
  <c r="K22" i="6" l="1"/>
  <c r="AB22" i="6" s="1"/>
  <c r="C42" i="6"/>
  <c r="T30" i="6" s="1"/>
  <c r="I22" i="6"/>
  <c r="Z22" i="6" s="1"/>
  <c r="C22" i="6"/>
  <c r="T22" i="6" s="1"/>
  <c r="N22" i="6"/>
  <c r="AE22" i="6" s="1"/>
  <c r="H22" i="6"/>
  <c r="Y22" i="6" s="1"/>
  <c r="E22" i="6"/>
  <c r="V22" i="6" s="1"/>
  <c r="P22" i="6"/>
  <c r="AG22" i="6" s="1"/>
  <c r="J22" i="6"/>
  <c r="AA22" i="6" s="1"/>
  <c r="D22" i="6"/>
  <c r="U22" i="6" s="1"/>
  <c r="O22" i="6"/>
  <c r="AF22" i="6" s="1"/>
  <c r="M22" i="6"/>
  <c r="AD22" i="6" s="1"/>
  <c r="G22" i="6"/>
  <c r="X22" i="6" s="1"/>
  <c r="L22" i="6"/>
  <c r="AC22" i="6" s="1"/>
  <c r="F22" i="6"/>
  <c r="W22" i="6" s="1"/>
  <c r="V12" i="48"/>
  <c r="V12" i="49"/>
  <c r="V12" i="50"/>
  <c r="V12" i="51"/>
  <c r="V12" i="52"/>
  <c r="W91" i="52"/>
  <c r="Z88" i="52"/>
  <c r="Z81" i="52"/>
  <c r="Z76" i="52"/>
  <c r="Z69" i="52"/>
  <c r="Z61" i="52"/>
  <c r="Z58" i="52"/>
  <c r="Z53" i="52"/>
  <c r="Z51" i="52"/>
  <c r="Z46" i="52"/>
  <c r="Z40" i="52"/>
  <c r="Z32" i="52"/>
  <c r="Z24" i="52"/>
  <c r="Z22" i="52"/>
  <c r="Z12" i="52"/>
  <c r="W91" i="51"/>
  <c r="Z88" i="51"/>
  <c r="Z81" i="51"/>
  <c r="Z76" i="51"/>
  <c r="Z69" i="51"/>
  <c r="Z61" i="51"/>
  <c r="Z58" i="51"/>
  <c r="Z53" i="51"/>
  <c r="Z51" i="51"/>
  <c r="Z46" i="51"/>
  <c r="Z40" i="51"/>
  <c r="Z32" i="51"/>
  <c r="Z24" i="51"/>
  <c r="Z22" i="51"/>
  <c r="Z12" i="51"/>
  <c r="W91" i="50"/>
  <c r="Z88" i="50"/>
  <c r="Z81" i="50"/>
  <c r="Z76" i="50"/>
  <c r="Z69" i="50"/>
  <c r="Z61" i="50"/>
  <c r="Z58" i="50"/>
  <c r="Z53" i="50"/>
  <c r="Z51" i="50"/>
  <c r="Z46" i="50"/>
  <c r="Z40" i="50"/>
  <c r="Z32" i="50"/>
  <c r="Z24" i="50"/>
  <c r="Z22" i="50"/>
  <c r="Z12" i="50"/>
  <c r="W91" i="49"/>
  <c r="Z88" i="49"/>
  <c r="Z81" i="49"/>
  <c r="Z76" i="49"/>
  <c r="Z69" i="49"/>
  <c r="Z61" i="49"/>
  <c r="Z58" i="49"/>
  <c r="Z53" i="49"/>
  <c r="Z51" i="49"/>
  <c r="Z46" i="49"/>
  <c r="Z40" i="49"/>
  <c r="Z32" i="49"/>
  <c r="Z24" i="49"/>
  <c r="Z22" i="49"/>
  <c r="Z12" i="49"/>
  <c r="W91" i="48"/>
  <c r="Z88" i="48"/>
  <c r="Z81" i="48"/>
  <c r="Z76" i="48"/>
  <c r="Z69" i="48"/>
  <c r="Z61" i="48"/>
  <c r="Z58" i="48"/>
  <c r="Z53" i="48"/>
  <c r="Z51" i="48"/>
  <c r="Z46" i="48"/>
  <c r="Z40" i="48"/>
  <c r="Z32" i="48"/>
  <c r="Z24" i="48"/>
  <c r="Z22" i="48"/>
  <c r="Z12" i="48"/>
  <c r="W91" i="47"/>
  <c r="Z88" i="47"/>
  <c r="Z81" i="47"/>
  <c r="Z76" i="47"/>
  <c r="Z69" i="47"/>
  <c r="Z61" i="47"/>
  <c r="Z58" i="47"/>
  <c r="Z53" i="47"/>
  <c r="Z51" i="47"/>
  <c r="Z46" i="47"/>
  <c r="Z40" i="47"/>
  <c r="Z32" i="47"/>
  <c r="Z24" i="47"/>
  <c r="Z22" i="47"/>
  <c r="Z12" i="47"/>
  <c r="V12" i="47"/>
  <c r="W91" i="46"/>
  <c r="Z88" i="46"/>
  <c r="Z81" i="46"/>
  <c r="Z76" i="46"/>
  <c r="Z69" i="46"/>
  <c r="Z61" i="46"/>
  <c r="Z58" i="46"/>
  <c r="Z53" i="46"/>
  <c r="Z51" i="46"/>
  <c r="Z46" i="46"/>
  <c r="Z40" i="46"/>
  <c r="Z32" i="46"/>
  <c r="Z24" i="46"/>
  <c r="Z22" i="46"/>
  <c r="Z12" i="46"/>
  <c r="V12" i="46"/>
  <c r="W91" i="45"/>
  <c r="Z88" i="45"/>
  <c r="Z81" i="45"/>
  <c r="Z76" i="45"/>
  <c r="Z69" i="45"/>
  <c r="Z61" i="45"/>
  <c r="Z58" i="45"/>
  <c r="Z53" i="45"/>
  <c r="Z51" i="45"/>
  <c r="Z46" i="45"/>
  <c r="Z40" i="45"/>
  <c r="Z32" i="45"/>
  <c r="Z24" i="45"/>
  <c r="Z22" i="45"/>
  <c r="Z12" i="45"/>
  <c r="V12" i="45"/>
  <c r="W91" i="44"/>
  <c r="Z88" i="44"/>
  <c r="Z81" i="44"/>
  <c r="Z76" i="44"/>
  <c r="Z69" i="44"/>
  <c r="Z61" i="44"/>
  <c r="Z58" i="44"/>
  <c r="Z53" i="44"/>
  <c r="Z51" i="44"/>
  <c r="Z46" i="44"/>
  <c r="Z40" i="44"/>
  <c r="Z32" i="44"/>
  <c r="Z24" i="44"/>
  <c r="Z22" i="44"/>
  <c r="Z12" i="44"/>
  <c r="V12" i="44"/>
  <c r="W91" i="43"/>
  <c r="Z88" i="43"/>
  <c r="Z81" i="43"/>
  <c r="Z76" i="43"/>
  <c r="Z69" i="43"/>
  <c r="Z61" i="43"/>
  <c r="Z58" i="43"/>
  <c r="Z53" i="43"/>
  <c r="Z51" i="43"/>
  <c r="Z46" i="43"/>
  <c r="Z40" i="43"/>
  <c r="Z32" i="43"/>
  <c r="Z24" i="43"/>
  <c r="Z22" i="43"/>
  <c r="Z12" i="43"/>
  <c r="V12" i="43"/>
  <c r="W91" i="42"/>
  <c r="Z88" i="42"/>
  <c r="Z81" i="42"/>
  <c r="Z76" i="42"/>
  <c r="Z69" i="42"/>
  <c r="Z61" i="42"/>
  <c r="Z58" i="42"/>
  <c r="Z53" i="42"/>
  <c r="Z51" i="42"/>
  <c r="Z46" i="42"/>
  <c r="Z40" i="42"/>
  <c r="Z32" i="42"/>
  <c r="Z24" i="42"/>
  <c r="Z22" i="42"/>
  <c r="Z12" i="42"/>
  <c r="V12" i="42"/>
  <c r="W91" i="41"/>
  <c r="Z88" i="41"/>
  <c r="Z81" i="41"/>
  <c r="Z76" i="41"/>
  <c r="Z69" i="41"/>
  <c r="Z61" i="41"/>
  <c r="Z58" i="41"/>
  <c r="Z53" i="41"/>
  <c r="Z51" i="41"/>
  <c r="Z46" i="41"/>
  <c r="Z40" i="41"/>
  <c r="Z32" i="41"/>
  <c r="Z24" i="41"/>
  <c r="Z22" i="41"/>
  <c r="Z12" i="41"/>
  <c r="V12" i="41"/>
  <c r="W91" i="40"/>
  <c r="Z88" i="40"/>
  <c r="Z81" i="40"/>
  <c r="Z76" i="40"/>
  <c r="Z69" i="40"/>
  <c r="Z61" i="40"/>
  <c r="Z58" i="40"/>
  <c r="Z53" i="40"/>
  <c r="Z51" i="40"/>
  <c r="Z46" i="40"/>
  <c r="Z40" i="40"/>
  <c r="Z32" i="40"/>
  <c r="Z24" i="40"/>
  <c r="Z22" i="40"/>
  <c r="Z12" i="40"/>
  <c r="V12" i="40"/>
  <c r="W91" i="39"/>
  <c r="Z88" i="39"/>
  <c r="Z81" i="39"/>
  <c r="Z76" i="39"/>
  <c r="Z69" i="39"/>
  <c r="Z61" i="39"/>
  <c r="Z58" i="39"/>
  <c r="Z53" i="39"/>
  <c r="Z51" i="39"/>
  <c r="Z46" i="39"/>
  <c r="Z40" i="39"/>
  <c r="Z32" i="39"/>
  <c r="Z24" i="39"/>
  <c r="Z22" i="39"/>
  <c r="Z12" i="39"/>
  <c r="V12" i="39"/>
  <c r="W91" i="38"/>
  <c r="Z88" i="38"/>
  <c r="Z81" i="38"/>
  <c r="Z76" i="38"/>
  <c r="Z69" i="38"/>
  <c r="Z61" i="38"/>
  <c r="Z58" i="38"/>
  <c r="Z53" i="38"/>
  <c r="Z51" i="38"/>
  <c r="Z46" i="38"/>
  <c r="Z40" i="38"/>
  <c r="Z32" i="38"/>
  <c r="Z24" i="38"/>
  <c r="Z22" i="38"/>
  <c r="Z12" i="38"/>
  <c r="V12" i="38"/>
  <c r="W91" i="37"/>
  <c r="Z88" i="37"/>
  <c r="Z81" i="37"/>
  <c r="Z76" i="37"/>
  <c r="Z69" i="37"/>
  <c r="Z61" i="37"/>
  <c r="Z58" i="37"/>
  <c r="Z53" i="37"/>
  <c r="Z51" i="37"/>
  <c r="Z46" i="37"/>
  <c r="Z40" i="37"/>
  <c r="Z32" i="37"/>
  <c r="Z24" i="37"/>
  <c r="Z22" i="37"/>
  <c r="Z12" i="37"/>
  <c r="V12" i="37"/>
  <c r="W91" i="36"/>
  <c r="Z88" i="36"/>
  <c r="Z81" i="36"/>
  <c r="Z76" i="36"/>
  <c r="Z69" i="36"/>
  <c r="Z61" i="36"/>
  <c r="Z58" i="36"/>
  <c r="Z53" i="36"/>
  <c r="Z51" i="36"/>
  <c r="Z46" i="36"/>
  <c r="Z40" i="36"/>
  <c r="Z32" i="36"/>
  <c r="Z24" i="36"/>
  <c r="Z22" i="36"/>
  <c r="Z12" i="36"/>
  <c r="V12" i="36"/>
  <c r="W91" i="35"/>
  <c r="Z88" i="35"/>
  <c r="Z81" i="35"/>
  <c r="Z76" i="35"/>
  <c r="Z69" i="35"/>
  <c r="Z61" i="35"/>
  <c r="Z58" i="35"/>
  <c r="Z53" i="35"/>
  <c r="Z51" i="35"/>
  <c r="Z46" i="35"/>
  <c r="Z40" i="35"/>
  <c r="Z32" i="35"/>
  <c r="Z24" i="35"/>
  <c r="Z22" i="35"/>
  <c r="Z12" i="35"/>
  <c r="V12" i="35"/>
  <c r="W91" i="34"/>
  <c r="Z88" i="34"/>
  <c r="Z81" i="34"/>
  <c r="Z76" i="34"/>
  <c r="Z69" i="34"/>
  <c r="Z61" i="34"/>
  <c r="Z58" i="34"/>
  <c r="Z53" i="34"/>
  <c r="Z51" i="34"/>
  <c r="Z46" i="34"/>
  <c r="Z40" i="34"/>
  <c r="Z32" i="34"/>
  <c r="Z24" i="34"/>
  <c r="Z22" i="34"/>
  <c r="Z12" i="34"/>
  <c r="V12" i="34"/>
  <c r="W91" i="33"/>
  <c r="Z88" i="33"/>
  <c r="Z81" i="33"/>
  <c r="Z76" i="33"/>
  <c r="Z69" i="33"/>
  <c r="Z61" i="33"/>
  <c r="Z58" i="33"/>
  <c r="Z53" i="33"/>
  <c r="Z51" i="33"/>
  <c r="Z46" i="33"/>
  <c r="Z40" i="33"/>
  <c r="Z32" i="33"/>
  <c r="Z24" i="33"/>
  <c r="Z22" i="33"/>
  <c r="Z12" i="33"/>
  <c r="V12" i="33"/>
  <c r="W91" i="32"/>
  <c r="Z88" i="32"/>
  <c r="Z81" i="32"/>
  <c r="Z76" i="32"/>
  <c r="Z69" i="32"/>
  <c r="Z61" i="32"/>
  <c r="Z58" i="32"/>
  <c r="Z53" i="32"/>
  <c r="Z51" i="32"/>
  <c r="Z46" i="32"/>
  <c r="Z40" i="32"/>
  <c r="Z32" i="32"/>
  <c r="Z24" i="32"/>
  <c r="Z22" i="32"/>
  <c r="Z12" i="32"/>
  <c r="V12" i="32"/>
  <c r="W91" i="31"/>
  <c r="Z88" i="31"/>
  <c r="Z81" i="31"/>
  <c r="Z76" i="31"/>
  <c r="Z69" i="31"/>
  <c r="Z61" i="31"/>
  <c r="Z58" i="31"/>
  <c r="Z53" i="31"/>
  <c r="Z51" i="31"/>
  <c r="Z46" i="31"/>
  <c r="Z40" i="31"/>
  <c r="Z32" i="31"/>
  <c r="Z24" i="31"/>
  <c r="Z22" i="31"/>
  <c r="Z12" i="31"/>
  <c r="V12" i="31"/>
  <c r="W91" i="30"/>
  <c r="Z88" i="30"/>
  <c r="Z81" i="30"/>
  <c r="Z76" i="30"/>
  <c r="Z69" i="30"/>
  <c r="Z61" i="30"/>
  <c r="Z58" i="30"/>
  <c r="Z53" i="30"/>
  <c r="Z51" i="30"/>
  <c r="Z46" i="30"/>
  <c r="Z40" i="30"/>
  <c r="Z32" i="30"/>
  <c r="Z24" i="30"/>
  <c r="Z22" i="30"/>
  <c r="Z12" i="30"/>
  <c r="V12" i="30"/>
  <c r="W91" i="29"/>
  <c r="Z88" i="29"/>
  <c r="Z81" i="29"/>
  <c r="Z76" i="29"/>
  <c r="Z69" i="29"/>
  <c r="Z61" i="29"/>
  <c r="Z58" i="29"/>
  <c r="Z53" i="29"/>
  <c r="Z51" i="29"/>
  <c r="Z46" i="29"/>
  <c r="Z40" i="29"/>
  <c r="Z32" i="29"/>
  <c r="Z24" i="29"/>
  <c r="Z22" i="29"/>
  <c r="Z12" i="29"/>
  <c r="V12" i="29"/>
  <c r="W91" i="28"/>
  <c r="Z88" i="28"/>
  <c r="Z81" i="28"/>
  <c r="Z76" i="28"/>
  <c r="Z69" i="28"/>
  <c r="Z61" i="28"/>
  <c r="Z58" i="28"/>
  <c r="Z53" i="28"/>
  <c r="Z51" i="28"/>
  <c r="Z46" i="28"/>
  <c r="Z40" i="28"/>
  <c r="Z32" i="28"/>
  <c r="Z24" i="28"/>
  <c r="Z22" i="28"/>
  <c r="Z12" i="28"/>
  <c r="V12" i="28"/>
  <c r="W91" i="27"/>
  <c r="Z88" i="27"/>
  <c r="Z81" i="27"/>
  <c r="Z76" i="27"/>
  <c r="Z69" i="27"/>
  <c r="Z61" i="27"/>
  <c r="Z58" i="27"/>
  <c r="Z53" i="27"/>
  <c r="Z51" i="27"/>
  <c r="Z46" i="27"/>
  <c r="Z40" i="27"/>
  <c r="Z32" i="27"/>
  <c r="Z24" i="27"/>
  <c r="Z22" i="27"/>
  <c r="Z12" i="27"/>
  <c r="V12" i="27"/>
  <c r="W91" i="25"/>
  <c r="Z88" i="25"/>
  <c r="Z81" i="25"/>
  <c r="Z76" i="25"/>
  <c r="Z69" i="25"/>
  <c r="Z61" i="25"/>
  <c r="Z58" i="25"/>
  <c r="Z53" i="25"/>
  <c r="Z51" i="25"/>
  <c r="Z46" i="25"/>
  <c r="Z40" i="25"/>
  <c r="Z32" i="25"/>
  <c r="Z24" i="25"/>
  <c r="Z22" i="25"/>
  <c r="Z12" i="25"/>
  <c r="V12" i="25"/>
  <c r="W91" i="24"/>
  <c r="Z88" i="24"/>
  <c r="Z81" i="24"/>
  <c r="Z76" i="24"/>
  <c r="Z69" i="24"/>
  <c r="Z61" i="24"/>
  <c r="Z58" i="24"/>
  <c r="Z53" i="24"/>
  <c r="Z51" i="24"/>
  <c r="Z46" i="24"/>
  <c r="Z40" i="24"/>
  <c r="Z32" i="24"/>
  <c r="Z24" i="24"/>
  <c r="Z22" i="24"/>
  <c r="Z12" i="24"/>
  <c r="V12" i="24"/>
  <c r="W91" i="23"/>
  <c r="Z88" i="23"/>
  <c r="Z81" i="23"/>
  <c r="Z76" i="23"/>
  <c r="Z69" i="23"/>
  <c r="Z61" i="23"/>
  <c r="Z58" i="23"/>
  <c r="Z53" i="23"/>
  <c r="Z51" i="23"/>
  <c r="Z46" i="23"/>
  <c r="Z40" i="23"/>
  <c r="Z32" i="23"/>
  <c r="Z24" i="23"/>
  <c r="Z22" i="23"/>
  <c r="Z12" i="23"/>
  <c r="V12" i="23"/>
  <c r="W91" i="22"/>
  <c r="Z88" i="22"/>
  <c r="Z81" i="22"/>
  <c r="Z76" i="22"/>
  <c r="Z69" i="22"/>
  <c r="Z61" i="22"/>
  <c r="Z58" i="22"/>
  <c r="Z53" i="22"/>
  <c r="Z51" i="22"/>
  <c r="Z46" i="22"/>
  <c r="Z40" i="22"/>
  <c r="Z32" i="22"/>
  <c r="Z24" i="22"/>
  <c r="Z22" i="22"/>
  <c r="Z12" i="22"/>
  <c r="V12" i="22"/>
  <c r="W91" i="21"/>
  <c r="Z88" i="21"/>
  <c r="Z81" i="21"/>
  <c r="Z76" i="21"/>
  <c r="Z69" i="21"/>
  <c r="Z61" i="21"/>
  <c r="Z58" i="21"/>
  <c r="Z53" i="21"/>
  <c r="Z51" i="21"/>
  <c r="Z46" i="21"/>
  <c r="Z40" i="21"/>
  <c r="Z32" i="21"/>
  <c r="Z24" i="21"/>
  <c r="Z22" i="21"/>
  <c r="Z12" i="21"/>
  <c r="V12" i="21"/>
  <c r="W91" i="20"/>
  <c r="Z88" i="20"/>
  <c r="Z81" i="20"/>
  <c r="Z76" i="20"/>
  <c r="Z69" i="20"/>
  <c r="Z61" i="20"/>
  <c r="Z58" i="20"/>
  <c r="Z53" i="20"/>
  <c r="Z51" i="20"/>
  <c r="Z46" i="20"/>
  <c r="Z40" i="20"/>
  <c r="Z32" i="20"/>
  <c r="Z24" i="20"/>
  <c r="Z22" i="20"/>
  <c r="Z12" i="20"/>
  <c r="V12" i="20"/>
  <c r="W91" i="19"/>
  <c r="Z88" i="19"/>
  <c r="Z81" i="19"/>
  <c r="Z76" i="19"/>
  <c r="Z69" i="19"/>
  <c r="Z61" i="19"/>
  <c r="Z58" i="19"/>
  <c r="Z53" i="19"/>
  <c r="Z51" i="19"/>
  <c r="Z46" i="19"/>
  <c r="Z40" i="19"/>
  <c r="Z32" i="19"/>
  <c r="Z24" i="19"/>
  <c r="Z22" i="19"/>
  <c r="Z12" i="19"/>
  <c r="V12" i="19"/>
  <c r="W91" i="18"/>
  <c r="Z88" i="18"/>
  <c r="Z81" i="18"/>
  <c r="Z76" i="18"/>
  <c r="Z69" i="18"/>
  <c r="Z61" i="18"/>
  <c r="Z58" i="18"/>
  <c r="Z53" i="18"/>
  <c r="Z51" i="18"/>
  <c r="Z46" i="18"/>
  <c r="Z40" i="18"/>
  <c r="Z32" i="18"/>
  <c r="Z24" i="18"/>
  <c r="Z22" i="18"/>
  <c r="Z12" i="18"/>
  <c r="V12" i="18"/>
  <c r="W91" i="17"/>
  <c r="Z88" i="17"/>
  <c r="Z81" i="17"/>
  <c r="Z76" i="17"/>
  <c r="Z69" i="17"/>
  <c r="Z61" i="17"/>
  <c r="Z58" i="17"/>
  <c r="Z53" i="17"/>
  <c r="Z51" i="17"/>
  <c r="Z46" i="17"/>
  <c r="Z40" i="17"/>
  <c r="Z32" i="17"/>
  <c r="Z24" i="17"/>
  <c r="Z22" i="17"/>
  <c r="Z12" i="17"/>
  <c r="V12" i="17"/>
  <c r="W91" i="16"/>
  <c r="Z88" i="16"/>
  <c r="Z81" i="16"/>
  <c r="Z76" i="16"/>
  <c r="Z69" i="16"/>
  <c r="Z61" i="16"/>
  <c r="Z58" i="16"/>
  <c r="Z53" i="16"/>
  <c r="Z51" i="16"/>
  <c r="Z46" i="16"/>
  <c r="Z40" i="16"/>
  <c r="Z32" i="16"/>
  <c r="Z24" i="16"/>
  <c r="Z22" i="16"/>
  <c r="Z12" i="16"/>
  <c r="V12" i="16"/>
  <c r="W91" i="15"/>
  <c r="Z88" i="15"/>
  <c r="Z81" i="15"/>
  <c r="Z76" i="15"/>
  <c r="Z69" i="15"/>
  <c r="Z61" i="15"/>
  <c r="Z58" i="15"/>
  <c r="Z53" i="15"/>
  <c r="Z51" i="15"/>
  <c r="Z46" i="15"/>
  <c r="Z40" i="15"/>
  <c r="Z32" i="15"/>
  <c r="Z24" i="15"/>
  <c r="Z22" i="15"/>
  <c r="Z12" i="15"/>
  <c r="V12" i="15"/>
  <c r="W91" i="14"/>
  <c r="Z88" i="14"/>
  <c r="Z81" i="14"/>
  <c r="Z76" i="14"/>
  <c r="Z69" i="14"/>
  <c r="Z61" i="14"/>
  <c r="Z58" i="14"/>
  <c r="Z53" i="14"/>
  <c r="Z51" i="14"/>
  <c r="Z46" i="14"/>
  <c r="Z40" i="14"/>
  <c r="Z32" i="14"/>
  <c r="Z24" i="14"/>
  <c r="Z22" i="14"/>
  <c r="Z12" i="14"/>
  <c r="V12" i="14"/>
  <c r="V12" i="12" l="1"/>
  <c r="W91" i="12" l="1"/>
  <c r="Z88" i="12"/>
  <c r="Z81" i="12"/>
  <c r="Z76" i="12"/>
  <c r="Z69" i="12"/>
  <c r="Z61" i="12"/>
  <c r="Z58" i="12"/>
  <c r="Z53" i="12"/>
  <c r="Z51" i="12"/>
  <c r="Z46" i="12"/>
  <c r="Z40" i="12"/>
  <c r="Z32" i="12"/>
  <c r="Z24" i="12"/>
  <c r="Z22" i="12"/>
  <c r="Z12" i="12"/>
  <c r="H88" i="49"/>
  <c r="F53" i="42"/>
  <c r="F24" i="50"/>
  <c r="H88" i="41"/>
  <c r="P34" i="6" a="1"/>
  <c r="G58" i="42"/>
  <c r="F88" i="52"/>
  <c r="L23" i="6" a="1"/>
  <c r="H81" i="35"/>
  <c r="H46" i="29"/>
  <c r="G22" i="25"/>
  <c r="E9" i="6" a="1"/>
  <c r="F51" i="44"/>
  <c r="H58" i="32"/>
  <c r="F32" i="17"/>
  <c r="M24" i="6" a="1"/>
  <c r="K14" i="6" a="1"/>
  <c r="L33" i="6" a="1"/>
  <c r="L38" i="6" a="1"/>
  <c r="I8" i="6" a="1"/>
  <c r="H69" i="50"/>
  <c r="H51" i="39"/>
  <c r="G12" i="20"/>
  <c r="H51" i="27"/>
  <c r="E34" i="6" a="1"/>
  <c r="F61" i="32"/>
  <c r="H76" i="12"/>
  <c r="G32" i="48"/>
  <c r="O27" i="6" a="1"/>
  <c r="H88" i="43"/>
  <c r="G81" i="39"/>
  <c r="F24" i="39"/>
  <c r="H88" i="47"/>
  <c r="F24" i="14"/>
  <c r="H61" i="29"/>
  <c r="H69" i="20"/>
  <c r="H32" i="35"/>
  <c r="M23" i="6" a="1"/>
  <c r="H46" i="18"/>
  <c r="G41" i="6" a="1"/>
  <c r="G69" i="52"/>
  <c r="H12" i="36"/>
  <c r="G51" i="47"/>
  <c r="G24" i="45"/>
  <c r="G40" i="49"/>
  <c r="G69" i="47"/>
  <c r="C34" i="6" a="1"/>
  <c r="G46" i="18"/>
  <c r="G46" i="17"/>
  <c r="H61" i="15"/>
  <c r="K42" i="6" a="1"/>
  <c r="G61" i="27"/>
  <c r="H32" i="21"/>
  <c r="G81" i="36"/>
  <c r="H51" i="20"/>
  <c r="H58" i="38"/>
  <c r="G5" i="6" a="1"/>
  <c r="F12" i="52"/>
  <c r="J7" i="6" a="1"/>
  <c r="H81" i="46"/>
  <c r="M28" i="6" a="1"/>
  <c r="H46" i="27"/>
  <c r="H22" i="33"/>
  <c r="H53" i="29"/>
  <c r="K38" i="6" a="1"/>
  <c r="G22" i="22"/>
  <c r="G24" i="41"/>
  <c r="G53" i="52"/>
  <c r="F46" i="23"/>
  <c r="G51" i="16"/>
  <c r="O18" i="6" a="1"/>
  <c r="N41" i="6" a="1"/>
  <c r="F69" i="41"/>
  <c r="K37" i="6" a="1"/>
  <c r="G76" i="16"/>
  <c r="F24" i="43"/>
  <c r="H25" i="6" a="1"/>
  <c r="H22" i="20"/>
  <c r="G88" i="50"/>
  <c r="F61" i="40"/>
  <c r="F53" i="36"/>
  <c r="G53" i="23"/>
  <c r="H7" i="6" a="1"/>
  <c r="I4" i="6" a="1"/>
  <c r="F61" i="48"/>
  <c r="G32" i="44"/>
  <c r="F53" i="45"/>
  <c r="G88" i="39"/>
  <c r="F12" i="14"/>
  <c r="F51" i="47"/>
  <c r="H46" i="33"/>
  <c r="G69" i="23"/>
  <c r="H32" i="40"/>
  <c r="F58" i="18"/>
  <c r="K29" i="6" a="1"/>
  <c r="F24" i="38"/>
  <c r="H32" i="34"/>
  <c r="G32" i="41"/>
  <c r="H61" i="28"/>
  <c r="F58" i="42"/>
  <c r="F34" i="6" a="1"/>
  <c r="F22" i="45"/>
  <c r="G81" i="15"/>
  <c r="F32" i="37"/>
  <c r="F24" i="45"/>
  <c r="G22" i="41"/>
  <c r="F24" i="47"/>
  <c r="G76" i="12"/>
  <c r="F12" i="50"/>
  <c r="G32" i="39"/>
  <c r="I34" i="6" a="1"/>
  <c r="N19" i="6" a="1"/>
  <c r="K5" i="6" a="1"/>
  <c r="G76" i="40"/>
  <c r="H46" i="23"/>
  <c r="G69" i="31"/>
  <c r="F76" i="14"/>
  <c r="H46" i="25"/>
  <c r="F32" i="43"/>
  <c r="H76" i="51"/>
  <c r="F88" i="29"/>
  <c r="G81" i="23"/>
  <c r="G27" i="6" a="1"/>
  <c r="G88" i="12"/>
  <c r="M42" i="6" a="1"/>
  <c r="F61" i="17"/>
  <c r="F69" i="24"/>
  <c r="G53" i="33"/>
  <c r="N11" i="6" a="1"/>
  <c r="G88" i="52"/>
  <c r="I12" i="6" a="1"/>
  <c r="F58" i="15"/>
  <c r="G22" i="47"/>
  <c r="F39" i="6" a="1"/>
  <c r="H24" i="35"/>
  <c r="F76" i="32"/>
  <c r="H34" i="6" a="1"/>
  <c r="M43" i="6" a="1"/>
  <c r="G51" i="39"/>
  <c r="H12" i="47"/>
  <c r="H24" i="20"/>
  <c r="H81" i="15"/>
  <c r="H76" i="16"/>
  <c r="F61" i="31"/>
  <c r="G12" i="27"/>
  <c r="H61" i="22"/>
  <c r="H88" i="52"/>
  <c r="G61" i="21"/>
  <c r="G40" i="14"/>
  <c r="G69" i="28"/>
  <c r="H46" i="22"/>
  <c r="H58" i="40"/>
  <c r="G46" i="23"/>
  <c r="G61" i="35"/>
  <c r="H81" i="16"/>
  <c r="F51" i="41"/>
  <c r="G69" i="46"/>
  <c r="H53" i="32"/>
  <c r="G24" i="30"/>
  <c r="L15" i="6" a="1"/>
  <c r="C30" i="6" a="1"/>
  <c r="G69" i="48"/>
  <c r="J24" i="6" a="1"/>
  <c r="H76" i="18"/>
  <c r="H22" i="43"/>
  <c r="C20" i="6" a="1"/>
  <c r="H81" i="22"/>
  <c r="H46" i="37"/>
  <c r="F61" i="34"/>
  <c r="F40" i="42"/>
  <c r="G76" i="42"/>
  <c r="F46" i="43"/>
  <c r="G12" i="50"/>
  <c r="G40" i="27"/>
  <c r="C33" i="6" a="1"/>
  <c r="G76" i="45"/>
  <c r="F58" i="40"/>
  <c r="G76" i="28"/>
  <c r="G61" i="20"/>
  <c r="I20" i="6" a="1"/>
  <c r="H61" i="41"/>
  <c r="G69" i="36"/>
  <c r="H88" i="19"/>
  <c r="J42" i="6" a="1"/>
  <c r="L21" i="6" a="1"/>
  <c r="H69" i="45"/>
  <c r="M12" i="6" a="1"/>
  <c r="G88" i="43"/>
  <c r="G69" i="30"/>
  <c r="G76" i="15"/>
  <c r="F51" i="20"/>
  <c r="G12" i="30"/>
  <c r="H23" i="6" a="1"/>
  <c r="F76" i="12"/>
  <c r="G81" i="27"/>
  <c r="H58" i="19"/>
  <c r="H24" i="49"/>
  <c r="M11" i="6" a="1"/>
  <c r="L20" i="6" a="1"/>
  <c r="H88" i="18"/>
  <c r="H41" i="6" a="1"/>
  <c r="D19" i="6" a="1"/>
  <c r="F24" i="30"/>
  <c r="N18" i="6" a="1"/>
  <c r="O20" i="6" a="1"/>
  <c r="E25" i="6" a="1"/>
  <c r="H40" i="48"/>
  <c r="L18" i="6" a="1"/>
  <c r="F81" i="20"/>
  <c r="H76" i="19"/>
  <c r="G53" i="36"/>
  <c r="F6" i="6" a="1"/>
  <c r="G34" i="6" a="1"/>
  <c r="F24" i="32"/>
  <c r="G88" i="29"/>
  <c r="H76" i="29"/>
  <c r="L26" i="6" a="1"/>
  <c r="F69" i="16"/>
  <c r="H58" i="27"/>
  <c r="F81" i="41"/>
  <c r="J40" i="6" a="1"/>
  <c r="G31" i="6" a="1"/>
  <c r="F81" i="31"/>
  <c r="H51" i="32"/>
  <c r="N43" i="6" a="1"/>
  <c r="F76" i="52"/>
  <c r="H32" i="17"/>
  <c r="F76" i="49"/>
  <c r="P5" i="6" a="1"/>
  <c r="C23" i="6" a="1"/>
  <c r="G51" i="42"/>
  <c r="G69" i="21"/>
  <c r="G69" i="27"/>
  <c r="G81" i="20"/>
  <c r="F32" i="35"/>
  <c r="L32" i="6" a="1"/>
  <c r="G81" i="31"/>
  <c r="F12" i="27"/>
  <c r="G88" i="41"/>
  <c r="G81" i="25"/>
  <c r="H51" i="25"/>
  <c r="H69" i="47"/>
  <c r="I31" i="6" a="1"/>
  <c r="F46" i="44"/>
  <c r="H32" i="6" a="1"/>
  <c r="G46" i="36"/>
  <c r="N28" i="6" a="1"/>
  <c r="F58" i="49"/>
  <c r="F24" i="20"/>
  <c r="E36" i="6" a="1"/>
  <c r="F46" i="25"/>
  <c r="F69" i="32"/>
  <c r="H51" i="14"/>
  <c r="G58" i="22"/>
  <c r="F24" i="41"/>
  <c r="O6" i="6" a="1"/>
  <c r="G46" i="40"/>
  <c r="F76" i="43"/>
  <c r="G76" i="41"/>
  <c r="H22" i="30"/>
  <c r="H58" i="18"/>
  <c r="G22" i="48"/>
  <c r="G76" i="18"/>
  <c r="H69" i="52"/>
  <c r="G51" i="50"/>
  <c r="H58" i="34"/>
  <c r="G32" i="28"/>
  <c r="G24" i="18"/>
  <c r="F81" i="35"/>
  <c r="G12" i="41"/>
  <c r="F51" i="40"/>
  <c r="H12" i="52"/>
  <c r="P23" i="6" a="1"/>
  <c r="G40" i="38"/>
  <c r="H76" i="30"/>
  <c r="G58" i="52"/>
  <c r="G61" i="25"/>
  <c r="G46" i="41"/>
  <c r="F88" i="20"/>
  <c r="M5" i="6" a="1"/>
  <c r="D14" i="6" a="1"/>
  <c r="H69" i="15"/>
  <c r="H58" i="29"/>
  <c r="F76" i="42"/>
  <c r="H46" i="50"/>
  <c r="F46" i="42"/>
  <c r="I27" i="6" a="1"/>
  <c r="H32" i="49"/>
  <c r="F81" i="29"/>
  <c r="G58" i="41"/>
  <c r="H81" i="49"/>
  <c r="G51" i="27"/>
  <c r="G46" i="52"/>
  <c r="H69" i="24"/>
  <c r="F76" i="47"/>
  <c r="G40" i="15"/>
  <c r="F58" i="37"/>
  <c r="H88" i="16"/>
  <c r="G40" i="45"/>
  <c r="F69" i="49"/>
  <c r="H76" i="14"/>
  <c r="G22" i="43"/>
  <c r="F46" i="40"/>
  <c r="G22" i="16"/>
  <c r="H58" i="47"/>
  <c r="F22" i="15"/>
  <c r="D29" i="6" a="1"/>
  <c r="J9" i="6" a="1"/>
  <c r="F9" i="6" a="1"/>
  <c r="G53" i="19"/>
  <c r="I36" i="6" a="1"/>
  <c r="D8" i="6" a="1"/>
  <c r="F40" i="46"/>
  <c r="L5" i="6" a="1"/>
  <c r="G40" i="51"/>
  <c r="H4" i="6" a="1"/>
  <c r="H53" i="46"/>
  <c r="G46" i="12"/>
  <c r="G40" i="28"/>
  <c r="G88" i="44"/>
  <c r="H61" i="12"/>
  <c r="F22" i="28"/>
  <c r="P42" i="6" a="1"/>
  <c r="G51" i="41"/>
  <c r="J15" i="6" a="1"/>
  <c r="N6" i="6" a="1"/>
  <c r="F58" i="47"/>
  <c r="P18" i="6" a="1"/>
  <c r="F24" i="46"/>
  <c r="K30" i="6" a="1"/>
  <c r="H88" i="36"/>
  <c r="G46" i="46"/>
  <c r="H12" i="42"/>
  <c r="F53" i="47"/>
  <c r="G22" i="50"/>
  <c r="H88" i="23"/>
  <c r="F58" i="22"/>
  <c r="G32" i="49"/>
  <c r="G51" i="48"/>
  <c r="O21" i="6" a="1"/>
  <c r="H61" i="36"/>
  <c r="O11" i="6" a="1"/>
  <c r="H69" i="44"/>
  <c r="H40" i="36"/>
  <c r="G40" i="16"/>
  <c r="G46" i="48"/>
  <c r="N34" i="6" a="1"/>
  <c r="H61" i="27"/>
  <c r="G12" i="33"/>
  <c r="F53" i="21"/>
  <c r="G32" i="36"/>
  <c r="H61" i="46"/>
  <c r="F58" i="34"/>
  <c r="M29" i="6" a="1"/>
  <c r="F88" i="43"/>
  <c r="J23" i="6" a="1"/>
  <c r="K16" i="6" a="1"/>
  <c r="L30" i="6" a="1"/>
  <c r="K23" i="6" a="1"/>
  <c r="E35" i="6" a="1"/>
  <c r="F61" i="39"/>
  <c r="G15" i="6" a="1"/>
  <c r="H58" i="24"/>
  <c r="I15" i="6" a="1"/>
  <c r="G53" i="28"/>
  <c r="G51" i="24"/>
  <c r="H61" i="39"/>
  <c r="F22" i="30"/>
  <c r="F88" i="23"/>
  <c r="F40" i="41"/>
  <c r="G12" i="19"/>
  <c r="M32" i="6" a="1"/>
  <c r="H81" i="50"/>
  <c r="F46" i="24"/>
  <c r="H61" i="51"/>
  <c r="H61" i="25"/>
  <c r="G37" i="6" a="1"/>
  <c r="H58" i="25"/>
  <c r="H69" i="22"/>
  <c r="F81" i="46"/>
  <c r="N33" i="6" a="1"/>
  <c r="H58" i="48"/>
  <c r="O24" i="6" a="1"/>
  <c r="H61" i="34"/>
  <c r="H53" i="50"/>
  <c r="H12" i="22"/>
  <c r="H58" i="36"/>
  <c r="G8" i="6" a="1"/>
  <c r="F32" i="51"/>
  <c r="F61" i="16"/>
  <c r="F61" i="37"/>
  <c r="H24" i="37"/>
  <c r="H22" i="32"/>
  <c r="F69" i="14"/>
  <c r="F69" i="48"/>
  <c r="H61" i="48"/>
  <c r="I24" i="6" a="1"/>
  <c r="F12" i="22"/>
  <c r="G40" i="43"/>
  <c r="G76" i="23"/>
  <c r="F61" i="24"/>
  <c r="L35" i="6" a="1"/>
  <c r="N40" i="6" a="1"/>
  <c r="F76" i="25"/>
  <c r="H69" i="31"/>
  <c r="H81" i="29"/>
  <c r="H22" i="25"/>
  <c r="I39" i="6" a="1"/>
  <c r="L43" i="6" a="1"/>
  <c r="H12" i="48"/>
  <c r="G12" i="14"/>
  <c r="F53" i="25"/>
  <c r="P40" i="6" a="1"/>
  <c r="F24" i="24"/>
  <c r="H88" i="21"/>
  <c r="G24" i="37"/>
  <c r="H76" i="48"/>
  <c r="F46" i="12"/>
  <c r="F81" i="42"/>
  <c r="G22" i="21"/>
  <c r="J41" i="6" a="1"/>
  <c r="H40" i="23"/>
  <c r="H22" i="45"/>
  <c r="G69" i="20"/>
  <c r="H46" i="19"/>
  <c r="E26" i="6" a="1"/>
  <c r="L28" i="6" a="1"/>
  <c r="H32" i="50"/>
  <c r="G11" i="6" a="1"/>
  <c r="D7" i="6" a="1"/>
  <c r="F53" i="14"/>
  <c r="F12" i="28"/>
  <c r="G46" i="25"/>
  <c r="F76" i="33"/>
  <c r="F51" i="17"/>
  <c r="G76" i="49"/>
  <c r="G69" i="40"/>
  <c r="G53" i="20"/>
  <c r="F40" i="50"/>
  <c r="G40" i="40"/>
  <c r="F58" i="52"/>
  <c r="H40" i="29"/>
  <c r="G22" i="44"/>
  <c r="E37" i="6" a="1"/>
  <c r="H14" i="6" a="1"/>
  <c r="G61" i="48"/>
  <c r="G24" i="20"/>
  <c r="F51" i="50"/>
  <c r="G81" i="47"/>
  <c r="H46" i="43"/>
  <c r="H22" i="34"/>
  <c r="F24" i="42"/>
  <c r="G40" i="32"/>
  <c r="F40" i="19"/>
  <c r="F58" i="46"/>
  <c r="H51" i="51"/>
  <c r="F22" i="46"/>
  <c r="F88" i="47"/>
  <c r="G88" i="49"/>
  <c r="E33" i="6" a="1"/>
  <c r="F20" i="6" a="1"/>
  <c r="J18" i="6" a="1"/>
  <c r="G40" i="33"/>
  <c r="F32" i="6" a="1"/>
  <c r="H76" i="31"/>
  <c r="H69" i="19"/>
  <c r="G40" i="44"/>
  <c r="G53" i="22"/>
  <c r="N9" i="6" a="1"/>
  <c r="G76" i="27"/>
  <c r="F53" i="35"/>
  <c r="M18" i="6" a="1"/>
  <c r="F22" i="17"/>
  <c r="G32" i="47"/>
  <c r="H81" i="20"/>
  <c r="K31" i="6" a="1"/>
  <c r="F40" i="32"/>
  <c r="C36" i="6" a="1"/>
  <c r="G81" i="38"/>
  <c r="G32" i="33"/>
  <c r="J5" i="6" a="1"/>
  <c r="H24" i="45"/>
  <c r="F76" i="46"/>
  <c r="F58" i="32"/>
  <c r="F32" i="21"/>
  <c r="G51" i="44"/>
  <c r="H76" i="44"/>
  <c r="H51" i="19"/>
  <c r="H88" i="25"/>
  <c r="F46" i="47"/>
  <c r="F61" i="21"/>
  <c r="F7" i="6" a="1"/>
  <c r="F12" i="15"/>
  <c r="F58" i="24"/>
  <c r="G88" i="35"/>
  <c r="H12" i="38"/>
  <c r="F81" i="33"/>
  <c r="G88" i="37"/>
  <c r="G12" i="25"/>
  <c r="H58" i="42"/>
  <c r="F46" i="45"/>
  <c r="F22" i="16"/>
  <c r="C24" i="6" a="1"/>
  <c r="F69" i="33"/>
  <c r="M17" i="6" a="1"/>
  <c r="H51" i="41"/>
  <c r="G69" i="44"/>
  <c r="D24" i="6" a="1"/>
  <c r="H69" i="35"/>
  <c r="F81" i="15"/>
  <c r="F76" i="51"/>
  <c r="G12" i="15"/>
  <c r="O12" i="6" a="1"/>
  <c r="H69" i="48"/>
  <c r="F61" i="50"/>
  <c r="G76" i="32"/>
  <c r="G69" i="12"/>
  <c r="H51" i="18"/>
  <c r="L11" i="6" a="1"/>
  <c r="H81" i="44"/>
  <c r="F69" i="46"/>
  <c r="H12" i="25"/>
  <c r="G46" i="45"/>
  <c r="G12" i="48"/>
  <c r="G40" i="36"/>
  <c r="G22" i="39"/>
  <c r="G58" i="34"/>
  <c r="G12" i="52"/>
  <c r="F88" i="44"/>
  <c r="G53" i="46"/>
  <c r="G51" i="38"/>
  <c r="E6" i="6" a="1"/>
  <c r="F24" i="19"/>
  <c r="G46" i="50"/>
  <c r="F22" i="36"/>
  <c r="G76" i="25"/>
  <c r="H46" i="14"/>
  <c r="F58" i="21"/>
  <c r="D13" i="6" a="1"/>
  <c r="K33" i="6" a="1"/>
  <c r="F61" i="22"/>
  <c r="H22" i="12"/>
  <c r="G81" i="21"/>
  <c r="H32" i="37"/>
  <c r="O8" i="6" a="1"/>
  <c r="J26" i="6" a="1"/>
  <c r="O23" i="6" a="1"/>
  <c r="F24" i="28"/>
  <c r="G12" i="28"/>
  <c r="G32" i="19"/>
  <c r="F51" i="34"/>
  <c r="F53" i="17"/>
  <c r="G12" i="16"/>
  <c r="M36" i="6" a="1"/>
  <c r="N42" i="6" a="1"/>
  <c r="H69" i="42"/>
  <c r="F22" i="40"/>
  <c r="F53" i="40"/>
  <c r="G24" i="31"/>
  <c r="F40" i="51"/>
  <c r="G12" i="51"/>
  <c r="H46" i="46"/>
  <c r="C19" i="6" a="1"/>
  <c r="H81" i="32"/>
  <c r="F12" i="43"/>
  <c r="L40" i="6" a="1"/>
  <c r="G81" i="16"/>
  <c r="J38" i="6" a="1"/>
  <c r="H12" i="43"/>
  <c r="F22" i="25"/>
  <c r="G22" i="17"/>
  <c r="L14" i="6" a="1"/>
  <c r="F40" i="21"/>
  <c r="G12" i="37"/>
  <c r="K35" i="6" a="1"/>
  <c r="F58" i="50"/>
  <c r="H22" i="41"/>
  <c r="G46" i="34"/>
  <c r="O13" i="6" a="1"/>
  <c r="F46" i="50"/>
  <c r="G61" i="16"/>
  <c r="G51" i="43"/>
  <c r="H81" i="12"/>
  <c r="F51" i="49"/>
  <c r="G24" i="35"/>
  <c r="G58" i="17"/>
  <c r="H43" i="6" a="1"/>
  <c r="F61" i="45"/>
  <c r="F61" i="18"/>
  <c r="F69" i="36"/>
  <c r="E43" i="6" a="1"/>
  <c r="G58" i="18"/>
  <c r="H32" i="31"/>
  <c r="G40" i="22"/>
  <c r="G23" i="6" a="1"/>
  <c r="P13" i="6" a="1"/>
  <c r="G24" i="15"/>
  <c r="P38" i="6" a="1"/>
  <c r="F58" i="31"/>
  <c r="G46" i="33"/>
  <c r="H61" i="16"/>
  <c r="G22" i="29"/>
  <c r="F81" i="12"/>
  <c r="G46" i="19"/>
  <c r="H53" i="14"/>
  <c r="F58" i="45"/>
  <c r="H61" i="31"/>
  <c r="I7" i="6" a="1"/>
  <c r="H40" i="42"/>
  <c r="H40" i="51"/>
  <c r="D16" i="6" a="1"/>
  <c r="G61" i="52"/>
  <c r="H76" i="45"/>
  <c r="H12" i="15"/>
  <c r="F58" i="44"/>
  <c r="F12" i="47"/>
  <c r="H81" i="40"/>
  <c r="H76" i="17"/>
  <c r="G24" i="44"/>
  <c r="G32" i="20"/>
  <c r="H22" i="16"/>
  <c r="C39" i="6" a="1"/>
  <c r="P36" i="6" a="1"/>
  <c r="H12" i="19"/>
  <c r="C35" i="6" a="1"/>
  <c r="G61" i="31"/>
  <c r="P8" i="6" a="1"/>
  <c r="H12" i="18"/>
  <c r="H61" i="42"/>
  <c r="G40" i="20"/>
  <c r="F22" i="38"/>
  <c r="H88" i="32"/>
  <c r="P7" i="6" a="1"/>
  <c r="F40" i="23"/>
  <c r="D26" i="6" a="1"/>
  <c r="H53" i="41"/>
  <c r="G76" i="24"/>
  <c r="H24" i="6" a="1"/>
  <c r="G43" i="6" a="1"/>
  <c r="G88" i="23"/>
  <c r="H69" i="28"/>
  <c r="F22" i="35"/>
  <c r="H40" i="37"/>
  <c r="G69" i="29"/>
  <c r="H22" i="23"/>
  <c r="M13" i="6" a="1"/>
  <c r="G58" i="46"/>
  <c r="N31" i="6" a="1"/>
  <c r="H22" i="27"/>
  <c r="M25" i="6" a="1"/>
  <c r="G58" i="38"/>
  <c r="G61" i="38"/>
  <c r="H46" i="34"/>
  <c r="H32" i="28"/>
  <c r="G51" i="14"/>
  <c r="F32" i="18"/>
  <c r="D21" i="6" a="1"/>
  <c r="G81" i="48"/>
  <c r="H32" i="20"/>
  <c r="H32" i="24"/>
  <c r="G28" i="6" a="1"/>
  <c r="J4" i="6" a="1"/>
  <c r="F40" i="24"/>
  <c r="E24" i="6" a="1"/>
  <c r="G46" i="14"/>
  <c r="M31" i="6" a="1"/>
  <c r="H51" i="29"/>
  <c r="G12" i="22"/>
  <c r="H81" i="45"/>
  <c r="G69" i="43"/>
  <c r="H17" i="6" a="1"/>
  <c r="G51" i="51"/>
  <c r="F88" i="41"/>
  <c r="H12" i="14"/>
  <c r="H88" i="51"/>
  <c r="H51" i="37"/>
  <c r="H40" i="6" a="1"/>
  <c r="H88" i="40"/>
  <c r="G22" i="12"/>
  <c r="H61" i="24"/>
  <c r="O25" i="6" a="1"/>
  <c r="H76" i="52"/>
  <c r="G12" i="31"/>
  <c r="G24" i="22"/>
  <c r="H12" i="6" a="1"/>
  <c r="H46" i="31"/>
  <c r="G53" i="24"/>
  <c r="G24" i="17"/>
  <c r="F58" i="33"/>
  <c r="C8" i="6" a="1"/>
  <c r="G58" i="39"/>
  <c r="F32" i="16"/>
  <c r="M4" i="6" a="1"/>
  <c r="F69" i="22"/>
  <c r="H33" i="6" a="1"/>
  <c r="G58" i="15"/>
  <c r="O5" i="6" a="1"/>
  <c r="H46" i="16"/>
  <c r="H24" i="19"/>
  <c r="F32" i="28"/>
  <c r="G12" i="44"/>
  <c r="F69" i="28"/>
  <c r="G88" i="48"/>
  <c r="F53" i="48"/>
  <c r="F40" i="17"/>
  <c r="G12" i="36"/>
  <c r="F31" i="6" a="1"/>
  <c r="F51" i="24"/>
  <c r="H22" i="38"/>
  <c r="G53" i="38"/>
  <c r="L19" i="6" a="1"/>
  <c r="G76" i="38"/>
  <c r="F61" i="14"/>
  <c r="F40" i="40"/>
  <c r="F76" i="38"/>
  <c r="F26" i="6" a="1"/>
  <c r="G12" i="23"/>
  <c r="F51" i="45"/>
  <c r="H32" i="30"/>
  <c r="G88" i="46"/>
  <c r="G58" i="24"/>
  <c r="H40" i="28"/>
  <c r="I13" i="6" a="1"/>
  <c r="J20" i="6" a="1"/>
  <c r="H53" i="40"/>
  <c r="H24" i="17"/>
  <c r="H12" i="33"/>
  <c r="F8" i="6" a="1"/>
  <c r="F69" i="31"/>
  <c r="F53" i="27"/>
  <c r="F51" i="12"/>
  <c r="O43" i="6" a="1"/>
  <c r="F69" i="40"/>
  <c r="H76" i="38"/>
  <c r="F81" i="38"/>
  <c r="F88" i="46"/>
  <c r="H24" i="30"/>
  <c r="G69" i="34"/>
  <c r="F81" i="45"/>
  <c r="G88" i="38"/>
  <c r="F81" i="22"/>
  <c r="H58" i="49"/>
  <c r="E4" i="6" a="1"/>
  <c r="H76" i="43"/>
  <c r="F51" i="35"/>
  <c r="K7" i="6" a="1"/>
  <c r="H22" i="42"/>
  <c r="G22" i="34"/>
  <c r="G12" i="21"/>
  <c r="P6" i="6" a="1"/>
  <c r="H76" i="42"/>
  <c r="G32" i="14"/>
  <c r="G69" i="16"/>
  <c r="F46" i="27"/>
  <c r="P19" i="6" a="1"/>
  <c r="F24" i="44"/>
  <c r="E38" i="6" a="1"/>
  <c r="G24" i="43"/>
  <c r="L36" i="6" a="1"/>
  <c r="H53" i="19"/>
  <c r="K21" i="6" a="1"/>
  <c r="G61" i="14"/>
  <c r="L34" i="6" a="1"/>
  <c r="F46" i="20"/>
  <c r="G51" i="40"/>
  <c r="F61" i="44"/>
  <c r="G51" i="32"/>
  <c r="D42" i="6" a="1"/>
  <c r="O30" i="6" a="1"/>
  <c r="G46" i="15"/>
  <c r="G40" i="47"/>
  <c r="F40" i="43"/>
  <c r="H46" i="15"/>
  <c r="G40" i="21"/>
  <c r="F30" i="6" a="1"/>
  <c r="G53" i="44"/>
  <c r="F53" i="32"/>
  <c r="G32" i="51"/>
  <c r="G14" i="6" a="1"/>
  <c r="G46" i="22"/>
  <c r="N35" i="6" a="1"/>
  <c r="P11" i="6" a="1"/>
  <c r="F22" i="52"/>
  <c r="F58" i="17"/>
  <c r="L4" i="6" a="1"/>
  <c r="E31" i="6" a="1"/>
  <c r="E39" i="6" a="1"/>
  <c r="F46" i="19"/>
  <c r="G22" i="38"/>
  <c r="H22" i="52"/>
  <c r="F53" i="12"/>
  <c r="O38" i="6" a="1"/>
  <c r="F12" i="36"/>
  <c r="G76" i="44"/>
  <c r="G51" i="34"/>
  <c r="H53" i="28"/>
  <c r="F24" i="23"/>
  <c r="F22" i="48"/>
  <c r="G32" i="46"/>
  <c r="F76" i="19"/>
  <c r="H81" i="52"/>
  <c r="H81" i="47"/>
  <c r="F17" i="6" a="1"/>
  <c r="H5" i="6" a="1"/>
  <c r="H53" i="20"/>
  <c r="H22" i="37"/>
  <c r="M34" i="6" a="1"/>
  <c r="H69" i="27"/>
  <c r="H12" i="16"/>
  <c r="G24" i="39"/>
  <c r="G46" i="51"/>
  <c r="D17" i="6" a="1"/>
  <c r="F46" i="18"/>
  <c r="F61" i="20"/>
  <c r="O9" i="6" a="1"/>
  <c r="F88" i="15"/>
  <c r="F12" i="33"/>
  <c r="F53" i="39"/>
  <c r="H51" i="21"/>
  <c r="F32" i="50"/>
  <c r="O41" i="6" a="1"/>
  <c r="G42" i="6" a="1"/>
  <c r="F61" i="12"/>
  <c r="H35" i="6" a="1"/>
  <c r="H40" i="22"/>
  <c r="F76" i="45"/>
  <c r="G46" i="16"/>
  <c r="N4" i="6" a="1"/>
  <c r="F69" i="35"/>
  <c r="F24" i="17"/>
  <c r="F76" i="34"/>
  <c r="G40" i="35"/>
  <c r="F61" i="25"/>
  <c r="G51" i="18"/>
  <c r="F69" i="18"/>
  <c r="F61" i="35"/>
  <c r="H16" i="6" a="1"/>
  <c r="I30" i="6" a="1"/>
  <c r="H22" i="22"/>
  <c r="G88" i="17"/>
  <c r="H76" i="22"/>
  <c r="G30" i="6" a="1"/>
  <c r="F58" i="23"/>
  <c r="H76" i="46"/>
  <c r="G24" i="51"/>
  <c r="G81" i="33"/>
  <c r="D5" i="6" a="1"/>
  <c r="H18" i="6" a="1"/>
  <c r="F53" i="29"/>
  <c r="G12" i="32"/>
  <c r="G88" i="27"/>
  <c r="F61" i="52"/>
  <c r="G51" i="46"/>
  <c r="G24" i="48"/>
  <c r="G53" i="48"/>
  <c r="L24" i="6" a="1"/>
  <c r="G12" i="12"/>
  <c r="C4" i="6" a="1"/>
  <c r="H53" i="51"/>
  <c r="H32" i="18"/>
  <c r="M20" i="6" a="1"/>
  <c r="F32" i="48"/>
  <c r="F53" i="41"/>
  <c r="G61" i="40"/>
  <c r="F81" i="51"/>
  <c r="F69" i="43"/>
  <c r="N32" i="6" a="1"/>
  <c r="K13" i="6" a="1"/>
  <c r="F69" i="20"/>
  <c r="F53" i="18"/>
  <c r="F51" i="36"/>
  <c r="G76" i="30"/>
  <c r="H32" i="42"/>
  <c r="H69" i="34"/>
  <c r="K36" i="6" a="1"/>
  <c r="K25" i="6" a="1"/>
  <c r="G6" i="6" a="1"/>
  <c r="F81" i="17"/>
  <c r="G88" i="15"/>
  <c r="F81" i="14"/>
  <c r="H22" i="51"/>
  <c r="I14" i="6" a="1"/>
  <c r="H81" i="14"/>
  <c r="O7" i="6" a="1"/>
  <c r="G10" i="6" a="1"/>
  <c r="G81" i="18"/>
  <c r="F38" i="6" a="1"/>
  <c r="P29" i="6" a="1"/>
  <c r="G51" i="33"/>
  <c r="F51" i="46"/>
  <c r="H24" i="24"/>
  <c r="H22" i="31"/>
  <c r="H24" i="44"/>
  <c r="H51" i="22"/>
  <c r="G53" i="29"/>
  <c r="F22" i="12"/>
  <c r="F12" i="25"/>
  <c r="H32" i="33"/>
  <c r="M15" i="6" a="1"/>
  <c r="P25" i="6" a="1"/>
  <c r="H76" i="33"/>
  <c r="I43" i="6" a="1"/>
  <c r="F51" i="25"/>
  <c r="F61" i="33"/>
  <c r="H76" i="15"/>
  <c r="O36" i="6" a="1"/>
  <c r="F22" i="29"/>
  <c r="F40" i="25"/>
  <c r="F46" i="21"/>
  <c r="G81" i="50"/>
  <c r="E16" i="6" a="1"/>
  <c r="F32" i="49"/>
  <c r="H76" i="23"/>
  <c r="H22" i="24"/>
  <c r="G53" i="12"/>
  <c r="H37" i="6" a="1"/>
  <c r="G46" i="44"/>
  <c r="F40" i="34"/>
  <c r="G88" i="45"/>
  <c r="P21" i="6" a="1"/>
  <c r="G22" i="15"/>
  <c r="F51" i="14"/>
  <c r="G32" i="6" a="1"/>
  <c r="H24" i="21"/>
  <c r="G69" i="38"/>
  <c r="H40" i="40"/>
  <c r="H12" i="24"/>
  <c r="H88" i="44"/>
  <c r="P24" i="6" a="1"/>
  <c r="D32" i="6" a="1"/>
  <c r="F81" i="47"/>
  <c r="F53" i="44"/>
  <c r="H81" i="33"/>
  <c r="H24" i="39"/>
  <c r="F46" i="30"/>
  <c r="H88" i="29"/>
  <c r="F51" i="39"/>
  <c r="G76" i="33"/>
  <c r="F46" i="35"/>
  <c r="F40" i="45"/>
  <c r="G40" i="30"/>
  <c r="H61" i="20"/>
  <c r="F12" i="23"/>
  <c r="G61" i="15"/>
  <c r="H24" i="52"/>
  <c r="P12" i="6" a="1"/>
  <c r="N30" i="6" a="1"/>
  <c r="H46" i="52"/>
  <c r="H76" i="28"/>
  <c r="N21" i="6" a="1"/>
  <c r="M8" i="6" a="1"/>
  <c r="H32" i="45"/>
  <c r="F76" i="35"/>
  <c r="C16" i="6" a="1"/>
  <c r="G46" i="28"/>
  <c r="D4" i="6" a="1"/>
  <c r="M39" i="6" a="1"/>
  <c r="H24" i="14"/>
  <c r="D23" i="6" a="1"/>
  <c r="G18" i="6" a="1"/>
  <c r="F22" i="20"/>
  <c r="H69" i="37"/>
  <c r="H51" i="38"/>
  <c r="H24" i="33"/>
  <c r="H58" i="20"/>
  <c r="K27" i="6" a="1"/>
  <c r="H53" i="48"/>
  <c r="H46" i="41"/>
  <c r="H61" i="23"/>
  <c r="H53" i="27"/>
  <c r="G58" i="35"/>
  <c r="H51" i="31"/>
  <c r="F40" i="33"/>
  <c r="F32" i="23"/>
  <c r="G40" i="24"/>
  <c r="G88" i="28"/>
  <c r="F32" i="44"/>
  <c r="F24" i="18"/>
  <c r="M14" i="6" a="1"/>
  <c r="G24" i="27"/>
  <c r="I17" i="6" a="1"/>
  <c r="H24" i="40"/>
  <c r="E30" i="6" a="1"/>
  <c r="G24" i="12"/>
  <c r="F40" i="14"/>
  <c r="H46" i="40"/>
  <c r="G32" i="29"/>
  <c r="G32" i="21"/>
  <c r="F58" i="14"/>
  <c r="F58" i="29"/>
  <c r="G88" i="42"/>
  <c r="H69" i="41"/>
  <c r="F40" i="28"/>
  <c r="D38" i="6" a="1"/>
  <c r="E28" i="6" a="1"/>
  <c r="H53" i="34"/>
  <c r="G58" i="40"/>
  <c r="I42" i="6" a="1"/>
  <c r="G22" i="36"/>
  <c r="H58" i="35"/>
  <c r="K6" i="6" a="1"/>
  <c r="G51" i="25"/>
  <c r="G81" i="35"/>
  <c r="G76" i="21"/>
  <c r="O19" i="6" a="1"/>
  <c r="G61" i="17"/>
  <c r="G76" i="43"/>
  <c r="H61" i="49"/>
  <c r="G81" i="24"/>
  <c r="F51" i="30"/>
  <c r="C7" i="6" a="1"/>
  <c r="H24" i="18"/>
  <c r="F58" i="39"/>
  <c r="O42" i="6" a="1"/>
  <c r="G69" i="14"/>
  <c r="H32" i="12"/>
  <c r="G12" i="39"/>
  <c r="F46" i="37"/>
  <c r="G81" i="34"/>
  <c r="F88" i="48"/>
  <c r="F88" i="49"/>
  <c r="J21" i="6" a="1"/>
  <c r="H61" i="45"/>
  <c r="G32" i="38"/>
  <c r="G61" i="32"/>
  <c r="I38" i="6" a="1"/>
  <c r="F76" i="22"/>
  <c r="F24" i="22"/>
  <c r="F61" i="41"/>
  <c r="F88" i="30"/>
  <c r="N12" i="6" a="1"/>
  <c r="H58" i="39"/>
  <c r="G40" i="50"/>
  <c r="F51" i="38"/>
  <c r="G24" i="52"/>
  <c r="J19" i="6" a="1"/>
  <c r="I29" i="6" a="1"/>
  <c r="G61" i="51"/>
  <c r="H51" i="45"/>
  <c r="F46" i="34"/>
  <c r="G88" i="32"/>
  <c r="H53" i="21"/>
  <c r="F88" i="36"/>
  <c r="J29" i="6" a="1"/>
  <c r="H88" i="30"/>
  <c r="F58" i="16"/>
  <c r="G88" i="14"/>
  <c r="H81" i="27"/>
  <c r="H10" i="6" a="1"/>
  <c r="H76" i="47"/>
  <c r="G81" i="51"/>
  <c r="G46" i="24"/>
  <c r="F46" i="28"/>
  <c r="H53" i="52"/>
  <c r="F51" i="51"/>
  <c r="E5" i="6" a="1"/>
  <c r="H12" i="37"/>
  <c r="F32" i="36"/>
  <c r="G20" i="6" a="1"/>
  <c r="H24" i="47"/>
  <c r="J10" i="6" a="1"/>
  <c r="F88" i="34"/>
  <c r="F61" i="36"/>
  <c r="I6" i="6" a="1"/>
  <c r="F46" i="46"/>
  <c r="G24" i="40"/>
  <c r="F32" i="29"/>
  <c r="P37" i="6" a="1"/>
  <c r="G24" i="16"/>
  <c r="G51" i="31"/>
  <c r="H88" i="50"/>
  <c r="L41" i="6" a="1"/>
  <c r="N29" i="6" a="1"/>
  <c r="G7" i="6" a="1"/>
  <c r="J39" i="6" a="1"/>
  <c r="G69" i="15"/>
  <c r="F24" i="31"/>
  <c r="F53" i="51"/>
  <c r="G24" i="42"/>
  <c r="D11" i="6" a="1"/>
  <c r="H32" i="52"/>
  <c r="G69" i="41"/>
  <c r="G22" i="40"/>
  <c r="E13" i="6" a="1"/>
  <c r="C25" i="6" a="1"/>
  <c r="G40" i="37"/>
  <c r="G51" i="49"/>
  <c r="C15" i="6" a="1"/>
  <c r="F81" i="34"/>
  <c r="G51" i="30"/>
  <c r="N7" i="6" a="1"/>
  <c r="J17" i="6" a="1"/>
  <c r="H53" i="42"/>
  <c r="G24" i="36"/>
  <c r="G46" i="37"/>
  <c r="F76" i="30"/>
  <c r="G40" i="31"/>
  <c r="H51" i="50"/>
  <c r="G69" i="33"/>
  <c r="G81" i="52"/>
  <c r="M26" i="6" a="1"/>
  <c r="G36" i="6" a="1"/>
  <c r="H69" i="32"/>
  <c r="F81" i="50"/>
  <c r="G88" i="25"/>
  <c r="F69" i="23"/>
  <c r="F12" i="44"/>
  <c r="H81" i="42"/>
  <c r="H19" i="6" a="1"/>
  <c r="F18" i="6" a="1"/>
  <c r="G46" i="31"/>
  <c r="H58" i="16"/>
  <c r="G46" i="21"/>
  <c r="H76" i="34"/>
  <c r="H22" i="14"/>
  <c r="F88" i="18"/>
  <c r="D15" i="6" a="1"/>
  <c r="H51" i="30"/>
  <c r="H40" i="32"/>
  <c r="D43" i="6" a="1"/>
  <c r="F51" i="42"/>
  <c r="H69" i="18"/>
  <c r="F88" i="35"/>
  <c r="F40" i="20"/>
  <c r="H51" i="36"/>
  <c r="H24" i="34"/>
  <c r="G61" i="23"/>
  <c r="G24" i="47"/>
  <c r="F22" i="50"/>
  <c r="E29" i="6" a="1"/>
  <c r="I10" i="6" a="1"/>
  <c r="N36" i="6" a="1"/>
  <c r="H51" i="23"/>
  <c r="G17" i="6" a="1"/>
  <c r="F12" i="41"/>
  <c r="G58" i="51"/>
  <c r="F81" i="25"/>
  <c r="G81" i="41"/>
  <c r="G40" i="46"/>
  <c r="K32" i="6" a="1"/>
  <c r="F27" i="6" a="1"/>
  <c r="G61" i="49"/>
  <c r="H12" i="41"/>
  <c r="G81" i="46"/>
  <c r="G22" i="45"/>
  <c r="F24" i="40"/>
  <c r="H76" i="24"/>
  <c r="F40" i="22"/>
  <c r="H76" i="32"/>
  <c r="G69" i="49"/>
  <c r="F40" i="16"/>
  <c r="F32" i="30"/>
  <c r="H24" i="46"/>
  <c r="F61" i="47"/>
  <c r="J35" i="6" a="1"/>
  <c r="F69" i="19"/>
  <c r="H22" i="44"/>
  <c r="N8" i="6" a="1"/>
  <c r="G58" i="12"/>
  <c r="E23" i="6" a="1"/>
  <c r="F76" i="28"/>
  <c r="G32" i="45"/>
  <c r="G32" i="25"/>
  <c r="G40" i="18"/>
  <c r="G58" i="49"/>
  <c r="F51" i="29"/>
  <c r="H32" i="36"/>
  <c r="F46" i="49"/>
  <c r="G69" i="35"/>
  <c r="J36" i="6" a="1"/>
  <c r="F51" i="43"/>
  <c r="J8" i="6" a="1"/>
  <c r="P31" i="6" a="1"/>
  <c r="H58" i="31"/>
  <c r="M41" i="6" a="1"/>
  <c r="F28" i="6" a="1"/>
  <c r="G88" i="47"/>
  <c r="H53" i="23"/>
  <c r="F61" i="43"/>
  <c r="F12" i="16"/>
  <c r="G53" i="45"/>
  <c r="G53" i="18"/>
  <c r="G88" i="18"/>
  <c r="H88" i="37"/>
  <c r="H81" i="17"/>
  <c r="M40" i="6" a="1"/>
  <c r="H40" i="41"/>
  <c r="F46" i="38"/>
  <c r="G53" i="51"/>
  <c r="H58" i="33"/>
  <c r="H12" i="39"/>
  <c r="F22" i="37"/>
  <c r="H53" i="24"/>
  <c r="F32" i="14"/>
  <c r="F32" i="27"/>
  <c r="F76" i="20"/>
  <c r="E32" i="6" a="1"/>
  <c r="H21" i="6" a="1"/>
  <c r="F22" i="27"/>
  <c r="F12" i="34"/>
  <c r="H88" i="24"/>
  <c r="G40" i="42"/>
  <c r="H51" i="49"/>
  <c r="I26" i="6" a="1"/>
  <c r="H81" i="28"/>
  <c r="H15" i="6" a="1"/>
  <c r="G58" i="47"/>
  <c r="H46" i="47"/>
  <c r="H69" i="21"/>
  <c r="F24" i="52"/>
  <c r="G58" i="31"/>
  <c r="P9" i="6" a="1"/>
  <c r="F12" i="48"/>
  <c r="F51" i="16"/>
  <c r="J34" i="6" a="1"/>
  <c r="F46" i="14"/>
  <c r="H46" i="39"/>
  <c r="F24" i="48"/>
  <c r="F76" i="48"/>
  <c r="F32" i="20"/>
  <c r="H69" i="12"/>
  <c r="F12" i="31"/>
  <c r="G61" i="41"/>
  <c r="H24" i="43"/>
  <c r="N39" i="6" a="1"/>
  <c r="H40" i="16"/>
  <c r="F10" i="6" a="1"/>
  <c r="H69" i="39"/>
  <c r="H22" i="47"/>
  <c r="J13" i="6" a="1"/>
  <c r="G4" i="6" a="1"/>
  <c r="G22" i="49"/>
  <c r="F22" i="47"/>
  <c r="E21" i="6" a="1"/>
  <c r="G51" i="52"/>
  <c r="H61" i="40"/>
  <c r="G51" i="20"/>
  <c r="G32" i="52"/>
  <c r="F12" i="12"/>
  <c r="H46" i="51"/>
  <c r="H53" i="15"/>
  <c r="G51" i="22"/>
  <c r="H81" i="24"/>
  <c r="G53" i="41"/>
  <c r="N38" i="6" a="1"/>
  <c r="H61" i="52"/>
  <c r="H81" i="34"/>
  <c r="F61" i="30"/>
  <c r="H53" i="43"/>
  <c r="O10" i="6" a="1"/>
  <c r="H51" i="48"/>
  <c r="N15" i="6" a="1"/>
  <c r="F43" i="6" a="1"/>
  <c r="K15" i="6" a="1"/>
  <c r="H46" i="21"/>
  <c r="G9" i="6" a="1"/>
  <c r="F33" i="6" a="1"/>
  <c r="H81" i="43"/>
  <c r="M6" i="6" a="1"/>
  <c r="F69" i="29"/>
  <c r="F14" i="6" a="1"/>
  <c r="M7" i="6" a="1"/>
  <c r="C27" i="6" a="1"/>
  <c r="J11" i="6" a="1"/>
  <c r="H32" i="41"/>
  <c r="F58" i="12"/>
  <c r="G76" i="37"/>
  <c r="O17" i="6" a="1"/>
  <c r="F12" i="35"/>
  <c r="G12" i="40"/>
  <c r="H61" i="18"/>
  <c r="F22" i="41"/>
  <c r="F23" i="6" a="1"/>
  <c r="J33" i="6" a="1"/>
  <c r="H61" i="37"/>
  <c r="H61" i="44"/>
  <c r="H53" i="16"/>
  <c r="G76" i="39"/>
  <c r="H51" i="15"/>
  <c r="G76" i="29"/>
  <c r="F88" i="16"/>
  <c r="G22" i="28"/>
  <c r="F40" i="30"/>
  <c r="F24" i="37"/>
  <c r="O28" i="6" a="1"/>
  <c r="F24" i="36"/>
  <c r="G24" i="19"/>
  <c r="G32" i="35"/>
  <c r="G53" i="42"/>
  <c r="F46" i="16"/>
  <c r="H22" i="36"/>
  <c r="F88" i="37"/>
  <c r="H88" i="39"/>
  <c r="F11" i="6" a="1"/>
  <c r="F53" i="46"/>
  <c r="J37" i="6" a="1"/>
  <c r="H22" i="49"/>
  <c r="G24" i="34"/>
  <c r="G61" i="29"/>
  <c r="K20" i="6" a="1"/>
  <c r="H38" i="6" a="1"/>
  <c r="H12" i="17"/>
  <c r="G24" i="29"/>
  <c r="F58" i="36"/>
  <c r="H40" i="46"/>
  <c r="L25" i="6" a="1"/>
  <c r="G88" i="21"/>
  <c r="G24" i="14"/>
  <c r="F40" i="35"/>
  <c r="G40" i="25"/>
  <c r="G58" i="44"/>
  <c r="H58" i="52"/>
  <c r="H76" i="49"/>
  <c r="G76" i="48"/>
  <c r="F69" i="38"/>
  <c r="H61" i="14"/>
  <c r="H53" i="37"/>
  <c r="G61" i="47"/>
  <c r="I16" i="6" a="1"/>
  <c r="G40" i="34"/>
  <c r="H53" i="31"/>
  <c r="G12" i="35"/>
  <c r="H69" i="40"/>
  <c r="H61" i="17"/>
  <c r="G53" i="15"/>
  <c r="F12" i="49"/>
  <c r="F69" i="45"/>
  <c r="H6" i="6" a="1"/>
  <c r="G81" i="17"/>
  <c r="F76" i="15"/>
  <c r="G53" i="43"/>
  <c r="H46" i="17"/>
  <c r="H24" i="50"/>
  <c r="H32" i="29"/>
  <c r="N25" i="6" a="1"/>
  <c r="F53" i="31"/>
  <c r="F32" i="33"/>
  <c r="G12" i="45"/>
  <c r="H76" i="21"/>
  <c r="H69" i="16"/>
  <c r="G53" i="37"/>
  <c r="H88" i="42"/>
  <c r="L7" i="6" a="1"/>
  <c r="N37" i="6" a="1"/>
  <c r="H51" i="52"/>
  <c r="E7" i="6" a="1"/>
  <c r="G53" i="35"/>
  <c r="H69" i="23"/>
  <c r="F19" i="6" a="1"/>
  <c r="H58" i="46"/>
  <c r="G12" i="49"/>
  <c r="G58" i="21"/>
  <c r="F46" i="32"/>
  <c r="H53" i="12"/>
  <c r="H46" i="20"/>
  <c r="H58" i="22"/>
  <c r="P10" i="6" a="1"/>
  <c r="H24" i="16"/>
  <c r="F12" i="20"/>
  <c r="H46" i="36"/>
  <c r="D27" i="6" a="1"/>
  <c r="P27" i="6" a="1"/>
  <c r="F32" i="39"/>
  <c r="G76" i="22"/>
  <c r="F40" i="44"/>
  <c r="F22" i="44"/>
  <c r="G46" i="47"/>
  <c r="H12" i="27"/>
  <c r="G40" i="6" a="1"/>
  <c r="G22" i="51"/>
  <c r="F32" i="25"/>
  <c r="H53" i="33"/>
  <c r="F32" i="19"/>
  <c r="H69" i="46"/>
  <c r="H40" i="44"/>
  <c r="F76" i="37"/>
  <c r="F76" i="39"/>
  <c r="P43" i="6" a="1"/>
  <c r="H69" i="38"/>
  <c r="N26" i="6" a="1"/>
  <c r="H58" i="44"/>
  <c r="F29" i="6" a="1"/>
  <c r="F81" i="28"/>
  <c r="H88" i="15"/>
  <c r="G46" i="38"/>
  <c r="G53" i="17"/>
  <c r="G81" i="28"/>
  <c r="G40" i="48"/>
  <c r="H24" i="25"/>
  <c r="G51" i="21"/>
  <c r="F40" i="12"/>
  <c r="G32" i="24"/>
  <c r="C10" i="6" a="1"/>
  <c r="K28" i="6" a="1"/>
  <c r="F25" i="6" a="1"/>
  <c r="H69" i="49"/>
  <c r="H88" i="34"/>
  <c r="O14" i="6" a="1"/>
  <c r="N13" i="6" a="1"/>
  <c r="G32" i="31"/>
  <c r="F53" i="37"/>
  <c r="F53" i="24"/>
  <c r="D35" i="6" a="1"/>
  <c r="G12" i="46"/>
  <c r="G61" i="18"/>
  <c r="G81" i="19"/>
  <c r="C6" i="6" a="1"/>
  <c r="H69" i="51"/>
  <c r="C21" i="6" a="1"/>
  <c r="O26" i="6" a="1"/>
  <c r="H61" i="43"/>
  <c r="G24" i="46"/>
  <c r="H76" i="37"/>
  <c r="F40" i="52"/>
  <c r="H22" i="15"/>
  <c r="G69" i="37"/>
  <c r="G12" i="18"/>
  <c r="H39" i="6" a="1"/>
  <c r="D12" i="6" a="1"/>
  <c r="F69" i="17"/>
  <c r="G22" i="18"/>
  <c r="H40" i="20"/>
  <c r="G40" i="41"/>
  <c r="H53" i="36"/>
  <c r="F46" i="52"/>
  <c r="G22" i="52"/>
  <c r="G22" i="19"/>
  <c r="H12" i="21"/>
  <c r="P33" i="6" a="1"/>
  <c r="H58" i="45"/>
  <c r="I19" i="6" a="1"/>
  <c r="F32" i="38"/>
  <c r="G58" i="45"/>
  <c r="H76" i="36"/>
  <c r="H32" i="25"/>
  <c r="J32" i="6" a="1"/>
  <c r="H26" i="6" a="1"/>
  <c r="G81" i="12"/>
  <c r="H69" i="17"/>
  <c r="G26" i="6" a="1"/>
  <c r="H32" i="48"/>
  <c r="M9" i="6" a="1"/>
  <c r="F22" i="49"/>
  <c r="F32" i="45"/>
  <c r="G40" i="19"/>
  <c r="N23" i="6" a="1"/>
  <c r="I21" i="6" a="1"/>
  <c r="F53" i="33"/>
  <c r="P17" i="6" a="1"/>
  <c r="L37" i="6" a="1"/>
  <c r="F32" i="24"/>
  <c r="M30" i="6" a="1"/>
  <c r="N27" i="6" a="1"/>
  <c r="G88" i="40"/>
  <c r="F58" i="28"/>
  <c r="G58" i="23"/>
  <c r="F51" i="31"/>
  <c r="F32" i="32"/>
  <c r="H51" i="47"/>
  <c r="G53" i="32"/>
  <c r="G40" i="52"/>
  <c r="H22" i="18"/>
  <c r="G12" i="6" a="1"/>
  <c r="P39" i="6" a="1"/>
  <c r="F81" i="37"/>
  <c r="O34" i="6" a="1"/>
  <c r="H69" i="36"/>
  <c r="H22" i="28"/>
  <c r="H12" i="23"/>
  <c r="H51" i="42"/>
  <c r="F69" i="51"/>
  <c r="H40" i="27"/>
  <c r="F21" i="6" a="1"/>
  <c r="F24" i="25"/>
  <c r="H46" i="49"/>
  <c r="H40" i="33"/>
  <c r="F12" i="42"/>
  <c r="P28" i="6" a="1"/>
  <c r="G53" i="21"/>
  <c r="J30" i="6" a="1"/>
  <c r="O31" i="6" a="1"/>
  <c r="F53" i="15"/>
  <c r="O39" i="6" a="1"/>
  <c r="H58" i="12"/>
  <c r="H58" i="43"/>
  <c r="H46" i="42"/>
  <c r="G69" i="42"/>
  <c r="G53" i="30"/>
  <c r="F76" i="21"/>
  <c r="H81" i="30"/>
  <c r="F24" i="35"/>
  <c r="G61" i="36"/>
  <c r="K41" i="6" a="1"/>
  <c r="G32" i="37"/>
  <c r="F88" i="17"/>
  <c r="G24" i="50"/>
  <c r="K12" i="6" a="1"/>
  <c r="G81" i="44"/>
  <c r="F32" i="15"/>
  <c r="H12" i="50"/>
  <c r="F32" i="34"/>
  <c r="G81" i="43"/>
  <c r="F51" i="15"/>
  <c r="H40" i="18"/>
  <c r="F69" i="30"/>
  <c r="F12" i="29"/>
  <c r="G46" i="43"/>
  <c r="F51" i="18"/>
  <c r="F58" i="38"/>
  <c r="O35" i="6" a="1"/>
  <c r="H46" i="24"/>
  <c r="F81" i="27"/>
  <c r="F40" i="37"/>
  <c r="F51" i="32"/>
  <c r="F88" i="33"/>
  <c r="H76" i="25"/>
  <c r="G58" i="33"/>
  <c r="G46" i="32"/>
  <c r="H12" i="45"/>
  <c r="F12" i="18"/>
  <c r="E10" i="6" a="1"/>
  <c r="H24" i="32"/>
  <c r="F40" i="47"/>
  <c r="F58" i="19"/>
  <c r="G61" i="50"/>
  <c r="G58" i="16"/>
  <c r="H81" i="19"/>
  <c r="K9" i="6" a="1"/>
  <c r="G22" i="37"/>
  <c r="F88" i="40"/>
  <c r="H58" i="21"/>
  <c r="F88" i="42"/>
  <c r="H32" i="15"/>
  <c r="F22" i="33"/>
  <c r="F53" i="23"/>
  <c r="F58" i="35"/>
  <c r="H51" i="33"/>
  <c r="G25" i="6" a="1"/>
  <c r="H40" i="43"/>
  <c r="I18" i="6" a="1"/>
  <c r="G61" i="37"/>
  <c r="H12" i="32"/>
  <c r="F76" i="17"/>
  <c r="D20" i="6" a="1"/>
  <c r="F81" i="32"/>
  <c r="F24" i="21"/>
  <c r="F69" i="25"/>
  <c r="H32" i="19"/>
  <c r="F58" i="27"/>
  <c r="H51" i="34"/>
  <c r="H51" i="24"/>
  <c r="F51" i="22"/>
  <c r="F61" i="28"/>
  <c r="H31" i="6" a="1"/>
  <c r="F81" i="40"/>
  <c r="H24" i="51"/>
  <c r="F81" i="52"/>
  <c r="H81" i="48"/>
  <c r="I40" i="6" a="1"/>
  <c r="F24" i="16"/>
  <c r="H51" i="28"/>
  <c r="C5" i="6" a="1"/>
  <c r="H40" i="34"/>
  <c r="H40" i="14"/>
  <c r="G13" i="6" a="1"/>
  <c r="F88" i="32"/>
  <c r="G81" i="29"/>
  <c r="E41" i="6" a="1"/>
  <c r="G76" i="31"/>
  <c r="G53" i="34"/>
  <c r="K40" i="6" a="1"/>
  <c r="G61" i="19"/>
  <c r="F76" i="44"/>
  <c r="F32" i="41"/>
  <c r="H40" i="21"/>
  <c r="H53" i="25"/>
  <c r="G38" i="6" a="1"/>
  <c r="M33" i="6" a="1"/>
  <c r="G69" i="25"/>
  <c r="F40" i="48"/>
  <c r="H76" i="27"/>
  <c r="D10" i="6" a="1"/>
  <c r="G69" i="17"/>
  <c r="J25" i="6" a="1"/>
  <c r="E15" i="6" a="1"/>
  <c r="H24" i="22"/>
  <c r="F53" i="50"/>
  <c r="G22" i="27"/>
  <c r="F40" i="39"/>
  <c r="F76" i="29"/>
  <c r="N5" i="6" a="1"/>
  <c r="F61" i="51"/>
  <c r="H76" i="39"/>
  <c r="G53" i="39"/>
  <c r="H24" i="31"/>
  <c r="H12" i="34"/>
  <c r="H53" i="22"/>
  <c r="F32" i="47"/>
  <c r="F22" i="51"/>
  <c r="H46" i="30"/>
  <c r="F12" i="51"/>
  <c r="G81" i="45"/>
  <c r="G12" i="47"/>
  <c r="G53" i="25"/>
  <c r="H58" i="17"/>
  <c r="G39" i="6" a="1"/>
  <c r="H12" i="28"/>
  <c r="F51" i="27"/>
  <c r="J28" i="6" a="1"/>
  <c r="G51" i="36"/>
  <c r="G76" i="46"/>
  <c r="F88" i="24"/>
  <c r="F76" i="23"/>
  <c r="F22" i="22"/>
  <c r="G32" i="50"/>
  <c r="E40" i="6" a="1"/>
  <c r="K43" i="6" a="1"/>
  <c r="G88" i="33"/>
  <c r="G46" i="35"/>
  <c r="F88" i="14"/>
  <c r="H40" i="19"/>
  <c r="C40" i="6" a="1"/>
  <c r="H88" i="38"/>
  <c r="H88" i="22"/>
  <c r="K39" i="6" a="1"/>
  <c r="F76" i="41"/>
  <c r="F32" i="42"/>
  <c r="L13" i="6" a="1"/>
  <c r="F32" i="22"/>
  <c r="H58" i="14"/>
  <c r="G12" i="34"/>
  <c r="D18" i="6" a="1"/>
  <c r="F22" i="14"/>
  <c r="G40" i="39"/>
  <c r="G24" i="32"/>
  <c r="H30" i="6" a="1"/>
  <c r="F81" i="44"/>
  <c r="F40" i="38"/>
  <c r="C29" i="6" a="1"/>
  <c r="G32" i="22"/>
  <c r="F69" i="12"/>
  <c r="H88" i="12"/>
  <c r="K26" i="6" a="1"/>
  <c r="H81" i="37"/>
  <c r="H32" i="46"/>
  <c r="F22" i="31"/>
  <c r="G24" i="38"/>
  <c r="G12" i="29"/>
  <c r="P26" i="6" a="1"/>
  <c r="H46" i="35"/>
  <c r="O33" i="6" a="1"/>
  <c r="F88" i="50"/>
  <c r="G40" i="12"/>
  <c r="F24" i="33"/>
  <c r="G76" i="17"/>
  <c r="G81" i="22"/>
  <c r="H53" i="45"/>
  <c r="E19" i="6" a="1"/>
  <c r="G58" i="25"/>
  <c r="F37" i="6" a="1"/>
  <c r="F81" i="16"/>
  <c r="G24" i="6" a="1"/>
  <c r="M37" i="6" a="1"/>
  <c r="G51" i="17"/>
  <c r="H46" i="48"/>
  <c r="F24" i="12"/>
  <c r="H24" i="23"/>
  <c r="F46" i="33"/>
  <c r="H51" i="40"/>
  <c r="G12" i="43"/>
  <c r="H88" i="27"/>
  <c r="H40" i="38"/>
  <c r="G53" i="31"/>
  <c r="F24" i="15"/>
  <c r="G58" i="14"/>
  <c r="F81" i="24"/>
  <c r="G61" i="24"/>
  <c r="I28" i="6" a="1"/>
  <c r="M27" i="6" a="1"/>
  <c r="H51" i="12"/>
  <c r="H88" i="17"/>
  <c r="C12" i="6" a="1"/>
  <c r="G76" i="20"/>
  <c r="H40" i="15"/>
  <c r="C11" i="6" a="1"/>
  <c r="F58" i="43"/>
  <c r="H61" i="21"/>
  <c r="H53" i="17"/>
  <c r="F58" i="51"/>
  <c r="H61" i="33"/>
  <c r="L31" i="6" a="1"/>
  <c r="G88" i="24"/>
  <c r="G76" i="47"/>
  <c r="F22" i="18"/>
  <c r="E17" i="6" a="1"/>
  <c r="G22" i="35"/>
  <c r="L39" i="6" a="1"/>
  <c r="G24" i="21"/>
  <c r="I5" i="6" a="1"/>
  <c r="H81" i="38"/>
  <c r="F53" i="16"/>
  <c r="M35" i="6" a="1"/>
  <c r="F53" i="43"/>
  <c r="E18" i="6" a="1"/>
  <c r="F12" i="19"/>
  <c r="F53" i="34"/>
  <c r="G88" i="36"/>
  <c r="F51" i="48"/>
  <c r="K10" i="6" a="1"/>
  <c r="H12" i="31"/>
  <c r="F22" i="39"/>
  <c r="C9" i="6" a="1"/>
  <c r="J27" i="6" a="1"/>
  <c r="K34" i="6" a="1"/>
  <c r="H46" i="38"/>
  <c r="H88" i="14"/>
  <c r="H24" i="29"/>
  <c r="F88" i="22"/>
  <c r="F88" i="25"/>
  <c r="F22" i="32"/>
  <c r="H81" i="31"/>
  <c r="G46" i="27"/>
  <c r="F22" i="34"/>
  <c r="F15" i="6" a="1"/>
  <c r="F53" i="20"/>
  <c r="H81" i="51"/>
  <c r="I25" i="6" a="1"/>
  <c r="H88" i="31"/>
  <c r="H40" i="25"/>
  <c r="G76" i="19"/>
  <c r="F12" i="21"/>
  <c r="F69" i="34"/>
  <c r="E8" i="6" a="1"/>
  <c r="H69" i="33"/>
  <c r="N16" i="6" a="1"/>
  <c r="G58" i="36"/>
  <c r="G81" i="49"/>
  <c r="G32" i="23"/>
  <c r="H40" i="50"/>
  <c r="K8" i="6" a="1"/>
  <c r="F24" i="49"/>
  <c r="G58" i="50"/>
  <c r="F22" i="24"/>
  <c r="G32" i="17"/>
  <c r="F53" i="19"/>
  <c r="H22" i="17"/>
  <c r="H40" i="35"/>
  <c r="G24" i="28"/>
  <c r="G22" i="42"/>
  <c r="F88" i="45"/>
  <c r="H81" i="18"/>
  <c r="F69" i="47"/>
  <c r="H88" i="45"/>
  <c r="G32" i="15"/>
  <c r="F46" i="48"/>
  <c r="H53" i="44"/>
  <c r="G53" i="50"/>
  <c r="H76" i="20"/>
  <c r="G61" i="22"/>
  <c r="G53" i="49"/>
  <c r="H22" i="29"/>
  <c r="F88" i="27"/>
  <c r="H32" i="43"/>
  <c r="F88" i="39"/>
  <c r="E20" i="6" a="1"/>
  <c r="H81" i="21"/>
  <c r="G22" i="30"/>
  <c r="G16" i="6" a="1"/>
  <c r="J31" i="6" a="1"/>
  <c r="H32" i="32"/>
  <c r="F32" i="52"/>
  <c r="D41" i="6" a="1"/>
  <c r="G88" i="16"/>
  <c r="P4" i="6" a="1"/>
  <c r="H32" i="44"/>
  <c r="F69" i="27"/>
  <c r="G88" i="30"/>
  <c r="F81" i="18"/>
  <c r="L9" i="6" a="1"/>
  <c r="H88" i="46"/>
  <c r="G51" i="37"/>
  <c r="H9" i="6" a="1"/>
  <c r="D30" i="6" a="1"/>
  <c r="F51" i="33"/>
  <c r="H88" i="35"/>
  <c r="G22" i="33"/>
  <c r="C41" i="6" a="1"/>
  <c r="N17" i="6" a="1"/>
  <c r="F40" i="49"/>
  <c r="L17" i="6" a="1"/>
  <c r="G61" i="30"/>
  <c r="N10" i="6" a="1"/>
  <c r="H61" i="30"/>
  <c r="G51" i="35"/>
  <c r="F40" i="6" a="1"/>
  <c r="F61" i="42"/>
  <c r="H12" i="51"/>
  <c r="G61" i="39"/>
  <c r="G81" i="14"/>
  <c r="H12" i="49"/>
  <c r="F76" i="18"/>
  <c r="F53" i="52"/>
  <c r="H11" i="6" a="1"/>
  <c r="F46" i="51"/>
  <c r="G40" i="23"/>
  <c r="I35" i="6" a="1"/>
  <c r="G76" i="34"/>
  <c r="F81" i="48"/>
  <c r="H53" i="35"/>
  <c r="H24" i="36"/>
  <c r="G53" i="47"/>
  <c r="G69" i="32"/>
  <c r="K24" i="6" a="1"/>
  <c r="H32" i="51"/>
  <c r="C14" i="6" a="1"/>
  <c r="G58" i="19"/>
  <c r="D34" i="6" a="1"/>
  <c r="D33" i="6" a="1"/>
  <c r="F46" i="15"/>
  <c r="F61" i="19"/>
  <c r="D25" i="6" a="1"/>
  <c r="H22" i="35"/>
  <c r="G19" i="6" a="1"/>
  <c r="F40" i="18"/>
  <c r="H40" i="47"/>
  <c r="C26" i="6" a="1"/>
  <c r="F32" i="31"/>
  <c r="G88" i="31"/>
  <c r="G81" i="30"/>
  <c r="G76" i="50"/>
  <c r="G76" i="51"/>
  <c r="H32" i="27"/>
  <c r="P14" i="6" a="1"/>
  <c r="H40" i="12"/>
  <c r="G58" i="37"/>
  <c r="H22" i="48"/>
  <c r="F76" i="36"/>
  <c r="H69" i="14"/>
  <c r="F81" i="19"/>
  <c r="G61" i="12"/>
  <c r="F24" i="6" a="1"/>
  <c r="G46" i="30"/>
  <c r="H27" i="6" a="1"/>
  <c r="H58" i="37"/>
  <c r="H12" i="12"/>
  <c r="H53" i="38"/>
  <c r="G22" i="14"/>
  <c r="F36" i="6" a="1"/>
  <c r="G46" i="39"/>
  <c r="G61" i="28"/>
  <c r="H32" i="38"/>
  <c r="O16" i="6" a="1"/>
  <c r="H12" i="44"/>
  <c r="C31" i="6" a="1"/>
  <c r="G61" i="44"/>
  <c r="O32" i="6" a="1"/>
  <c r="G46" i="29"/>
  <c r="G53" i="14"/>
  <c r="G46" i="42"/>
  <c r="H40" i="31"/>
  <c r="G58" i="43"/>
  <c r="H22" i="50"/>
  <c r="O29" i="6" a="1"/>
  <c r="H24" i="27"/>
  <c r="P41" i="6" a="1"/>
  <c r="D37" i="6" a="1"/>
  <c r="F12" i="39"/>
  <c r="F88" i="28"/>
  <c r="G81" i="37"/>
  <c r="F22" i="19"/>
  <c r="F32" i="40"/>
  <c r="L8" i="6" a="1"/>
  <c r="G40" i="17"/>
  <c r="G22" i="20"/>
  <c r="F61" i="29"/>
  <c r="F58" i="48"/>
  <c r="G22" i="23"/>
  <c r="H88" i="33"/>
  <c r="E12" i="6" a="1"/>
  <c r="F76" i="50"/>
  <c r="C18" i="6" a="1"/>
  <c r="H58" i="41"/>
  <c r="G22" i="24"/>
  <c r="F40" i="31"/>
  <c r="G88" i="19"/>
  <c r="G61" i="45"/>
  <c r="G51" i="19"/>
  <c r="F58" i="41"/>
  <c r="G51" i="28"/>
  <c r="F58" i="20"/>
  <c r="G12" i="38"/>
  <c r="K18" i="6" a="1"/>
  <c r="F32" i="46"/>
  <c r="H24" i="48"/>
  <c r="H32" i="47"/>
  <c r="H88" i="48"/>
  <c r="F76" i="27"/>
  <c r="F69" i="50"/>
  <c r="G88" i="34"/>
  <c r="G51" i="29"/>
  <c r="F88" i="31"/>
  <c r="G32" i="30"/>
  <c r="H40" i="24"/>
  <c r="F53" i="38"/>
  <c r="F16" i="6" a="1"/>
  <c r="H32" i="16"/>
  <c r="H46" i="28"/>
  <c r="H24" i="42"/>
  <c r="O37" i="6" a="1"/>
  <c r="H24" i="28"/>
  <c r="H53" i="30"/>
  <c r="F40" i="36"/>
  <c r="D40" i="6" a="1"/>
  <c r="H20" i="6" a="1"/>
  <c r="H53" i="47"/>
  <c r="G61" i="42"/>
  <c r="O40" i="6" a="1"/>
  <c r="H32" i="23"/>
  <c r="H46" i="32"/>
  <c r="H61" i="47"/>
  <c r="G69" i="50"/>
  <c r="O4" i="6" a="1"/>
  <c r="F46" i="17"/>
  <c r="F42" i="6" a="1"/>
  <c r="D6" i="6" a="1"/>
  <c r="F12" i="37"/>
  <c r="M10" i="6" a="1"/>
  <c r="G88" i="51"/>
  <c r="F22" i="43"/>
  <c r="F81" i="21"/>
  <c r="F61" i="15"/>
  <c r="F40" i="29"/>
  <c r="F69" i="15"/>
  <c r="H51" i="46"/>
  <c r="F12" i="45"/>
  <c r="F69" i="21"/>
  <c r="I32" i="6" a="1"/>
  <c r="F22" i="23"/>
  <c r="F12" i="32"/>
  <c r="F12" i="46"/>
  <c r="H58" i="30"/>
  <c r="H81" i="41"/>
  <c r="H58" i="51"/>
  <c r="G61" i="33"/>
  <c r="F88" i="51"/>
  <c r="F12" i="38"/>
  <c r="H28" i="6" a="1"/>
  <c r="F69" i="42"/>
  <c r="H69" i="43"/>
  <c r="G32" i="43"/>
  <c r="G22" i="31"/>
  <c r="G51" i="12"/>
  <c r="F81" i="23"/>
  <c r="K17" i="6" a="1"/>
  <c r="G35" i="6" a="1"/>
  <c r="L6" i="6" a="1"/>
  <c r="G12" i="42"/>
  <c r="F81" i="36"/>
  <c r="H12" i="46"/>
  <c r="H76" i="40"/>
  <c r="G58" i="32"/>
  <c r="F51" i="37"/>
  <c r="H51" i="44"/>
  <c r="F53" i="22"/>
  <c r="H12" i="40"/>
  <c r="G76" i="35"/>
  <c r="F53" i="28"/>
  <c r="H22" i="21"/>
  <c r="L29" i="6" a="1"/>
  <c r="F81" i="43"/>
  <c r="N20" i="6" a="1"/>
  <c r="N24" i="6" a="1"/>
  <c r="H81" i="36"/>
  <c r="P15" i="6" a="1"/>
  <c r="K4" i="6" a="1"/>
  <c r="F76" i="16"/>
  <c r="G76" i="52"/>
  <c r="G58" i="28"/>
  <c r="F81" i="39"/>
  <c r="H46" i="45"/>
  <c r="G76" i="14"/>
  <c r="H53" i="18"/>
  <c r="H8" i="6" a="1"/>
  <c r="H58" i="28"/>
  <c r="F53" i="49"/>
  <c r="G24" i="23"/>
  <c r="F61" i="27"/>
  <c r="G32" i="34"/>
  <c r="F51" i="23"/>
  <c r="F35" i="6" a="1"/>
  <c r="C17" i="6" a="1"/>
  <c r="I41" i="6" a="1"/>
  <c r="F88" i="38"/>
  <c r="F12" i="24"/>
  <c r="F61" i="46"/>
  <c r="F58" i="25"/>
  <c r="F24" i="51"/>
  <c r="G69" i="22"/>
  <c r="F51" i="21"/>
  <c r="F51" i="28"/>
  <c r="H69" i="30"/>
  <c r="F46" i="29"/>
  <c r="M19" i="6" a="1"/>
  <c r="F51" i="52"/>
  <c r="F61" i="23"/>
  <c r="F12" i="40"/>
  <c r="L27" i="6" a="1"/>
  <c r="G81" i="40"/>
  <c r="G22" i="46"/>
  <c r="H22" i="19"/>
  <c r="H76" i="35"/>
  <c r="C37" i="6" a="1"/>
  <c r="G51" i="45"/>
  <c r="H40" i="17"/>
  <c r="C13" i="6" a="1"/>
  <c r="H22" i="46"/>
  <c r="F69" i="39"/>
  <c r="F13" i="6" a="1"/>
  <c r="F69" i="52"/>
  <c r="H12" i="30"/>
  <c r="F41" i="6" a="1"/>
  <c r="G21" i="6" a="1"/>
  <c r="L16" i="6" a="1"/>
  <c r="F4" i="6" a="1"/>
  <c r="H46" i="44"/>
  <c r="H61" i="32"/>
  <c r="G32" i="18"/>
  <c r="C38" i="6" a="1"/>
  <c r="F24" i="29"/>
  <c r="H51" i="43"/>
  <c r="F24" i="27"/>
  <c r="H12" i="20"/>
  <c r="H32" i="39"/>
  <c r="F12" i="30"/>
  <c r="F51" i="19"/>
  <c r="E27" i="6" a="1"/>
  <c r="G24" i="24"/>
  <c r="D39" i="6" a="1"/>
  <c r="G61" i="43"/>
  <c r="H58" i="23"/>
  <c r="H81" i="39"/>
  <c r="H36" i="6" a="1"/>
  <c r="M16" i="6" a="1"/>
  <c r="H32" i="14"/>
  <c r="H81" i="25"/>
  <c r="H24" i="41"/>
  <c r="F32" i="12"/>
  <c r="G32" i="40"/>
  <c r="M21" i="6" a="1"/>
  <c r="G32" i="16"/>
  <c r="H46" i="12"/>
  <c r="L42" i="6" a="1"/>
  <c r="G58" i="20"/>
  <c r="H88" i="28"/>
  <c r="G46" i="49"/>
  <c r="G53" i="27"/>
  <c r="H61" i="50"/>
  <c r="G69" i="18"/>
  <c r="F40" i="15"/>
  <c r="G69" i="19"/>
  <c r="I33" i="6" a="1"/>
  <c r="F5" i="6" a="1"/>
  <c r="F12" i="17"/>
  <c r="H58" i="50"/>
  <c r="G22" i="32"/>
  <c r="H58" i="15"/>
  <c r="F24" i="34"/>
  <c r="F76" i="24"/>
  <c r="H22" i="39"/>
  <c r="F12" i="6" a="1"/>
  <c r="D31" i="6" a="1"/>
  <c r="H22" i="40"/>
  <c r="G46" i="20"/>
  <c r="G69" i="51"/>
  <c r="I37" i="6" a="1"/>
  <c r="F22" i="42"/>
  <c r="J14" i="6" a="1"/>
  <c r="F69" i="37"/>
  <c r="H24" i="12"/>
  <c r="H69" i="29"/>
  <c r="O15" i="6" a="1"/>
  <c r="F81" i="30"/>
  <c r="D36" i="6" a="1"/>
  <c r="F61" i="49"/>
  <c r="G58" i="27"/>
  <c r="F58" i="30"/>
  <c r="H76" i="41"/>
  <c r="M38" i="6" a="1"/>
  <c r="F46" i="22"/>
  <c r="H42" i="6" a="1"/>
  <c r="G69" i="24"/>
  <c r="C32" i="6" a="1"/>
  <c r="H53" i="49"/>
  <c r="H40" i="45"/>
  <c r="H40" i="49"/>
  <c r="F46" i="39"/>
  <c r="I23" i="6" a="1"/>
  <c r="H29" i="6" a="1"/>
  <c r="K19" i="6" a="1"/>
  <c r="E14" i="6" a="1"/>
  <c r="L10" i="6" a="1"/>
  <c r="H12" i="35"/>
  <c r="F76" i="40"/>
  <c r="H61" i="38"/>
  <c r="H40" i="30"/>
  <c r="D28" i="6" a="1"/>
  <c r="J12" i="6" a="1"/>
  <c r="P30" i="6" a="1"/>
  <c r="L12" i="6" a="1"/>
  <c r="G12" i="24"/>
  <c r="G76" i="36"/>
  <c r="G53" i="40"/>
  <c r="F53" i="30"/>
  <c r="F61" i="38"/>
  <c r="P20" i="6" a="1"/>
  <c r="H24" i="38"/>
  <c r="J6" i="6" a="1"/>
  <c r="G69" i="45"/>
  <c r="G24" i="25"/>
  <c r="F76" i="31"/>
  <c r="F40" i="27"/>
  <c r="F46" i="41"/>
  <c r="H51" i="16"/>
  <c r="P32" i="6" a="1"/>
  <c r="G51" i="23"/>
  <c r="G58" i="48"/>
  <c r="H61" i="35"/>
  <c r="G32" i="32"/>
  <c r="F81" i="49"/>
  <c r="F46" i="31"/>
  <c r="N14" i="6" a="1"/>
  <c r="K11" i="6" a="1"/>
  <c r="F88" i="21"/>
  <c r="F88" i="19"/>
  <c r="G33" i="6" a="1"/>
  <c r="H81" i="23"/>
  <c r="H32" i="22"/>
  <c r="I11" i="6" a="1"/>
  <c r="H76" i="50"/>
  <c r="H12" i="29"/>
  <c r="P35" i="6" a="1"/>
  <c r="G12" i="17"/>
  <c r="G40" i="29"/>
  <c r="F22" i="21"/>
  <c r="G24" i="33"/>
  <c r="G88" i="20"/>
  <c r="H40" i="52"/>
  <c r="H40" i="39"/>
  <c r="E42" i="6" a="1"/>
  <c r="H24" i="15"/>
  <c r="H69" i="25"/>
  <c r="G32" i="42"/>
  <c r="H88" i="20"/>
  <c r="F88" i="12"/>
  <c r="H61" i="19"/>
  <c r="C43" i="6" a="1"/>
  <c r="G29" i="6" a="1"/>
  <c r="G81" i="32"/>
  <c r="G24" i="49"/>
  <c r="G88" i="22"/>
  <c r="J43" i="6" a="1"/>
  <c r="H53" i="39"/>
  <c r="I9" i="6" a="1"/>
  <c r="G61" i="34"/>
  <c r="D9" i="6" a="1"/>
  <c r="F69" i="44"/>
  <c r="H13" i="6" a="1"/>
  <c r="G53" i="16"/>
  <c r="H51" i="35"/>
  <c r="E11" i="6" a="1"/>
  <c r="G51" i="15"/>
  <c r="H51" i="17"/>
  <c r="G69" i="39"/>
  <c r="G81" i="42"/>
  <c r="J16" i="6" a="1"/>
  <c r="F46" i="36"/>
  <c r="P16" i="6" a="1"/>
  <c r="G58" i="29"/>
  <c r="G32" i="12"/>
  <c r="G32" i="27"/>
  <c r="G61" i="46"/>
  <c r="G58" i="30"/>
  <c r="C28" i="6" a="1"/>
  <c r="C28" i="6" l="1"/>
  <c r="T15" i="6" s="1"/>
  <c r="P16" i="6"/>
  <c r="AG38" i="6" s="1"/>
  <c r="J16" i="6"/>
  <c r="AA38" i="6" s="1"/>
  <c r="E11" i="6"/>
  <c r="V43" i="6" s="1"/>
  <c r="H13" i="6"/>
  <c r="Y17" i="6" s="1"/>
  <c r="D9" i="6"/>
  <c r="U29" i="6" s="1"/>
  <c r="I9" i="6"/>
  <c r="Z29" i="6" s="1"/>
  <c r="J43" i="6"/>
  <c r="AA23" i="6" s="1"/>
  <c r="G29" i="6"/>
  <c r="X11" i="6" s="1"/>
  <c r="C43" i="6"/>
  <c r="T23" i="6" s="1"/>
  <c r="E42" i="6"/>
  <c r="V30" i="6" s="1"/>
  <c r="P35" i="6"/>
  <c r="AG36" i="6" s="1"/>
  <c r="I11" i="6"/>
  <c r="Z43" i="6" s="1"/>
  <c r="G33" i="6"/>
  <c r="X39" i="6" s="1"/>
  <c r="K11" i="6"/>
  <c r="AB43" i="6" s="1"/>
  <c r="N14" i="6"/>
  <c r="AE26" i="6" s="1"/>
  <c r="P32" i="6"/>
  <c r="AG32" i="6" s="1"/>
  <c r="J6" i="6"/>
  <c r="AA14" i="6" s="1"/>
  <c r="P20" i="6"/>
  <c r="AG27" i="6" s="1"/>
  <c r="L12" i="6"/>
  <c r="AC12" i="6" s="1"/>
  <c r="P30" i="6"/>
  <c r="AG16" i="6" s="1"/>
  <c r="J12" i="6"/>
  <c r="AA12" i="6" s="1"/>
  <c r="D28" i="6"/>
  <c r="U15" i="6" s="1"/>
  <c r="L10" i="6"/>
  <c r="AC41" i="6" s="1"/>
  <c r="E14" i="6"/>
  <c r="V26" i="6" s="1"/>
  <c r="K19" i="6"/>
  <c r="AB37" i="6" s="1"/>
  <c r="H29" i="6"/>
  <c r="Y11" i="6" s="1"/>
  <c r="I23" i="6"/>
  <c r="Z21" i="6" s="1"/>
  <c r="C32" i="6"/>
  <c r="T32" i="6" s="1"/>
  <c r="H42" i="6"/>
  <c r="Y30" i="6" s="1"/>
  <c r="M38" i="6"/>
  <c r="AD33" i="6" s="1"/>
  <c r="D36" i="6"/>
  <c r="U25" i="6" s="1"/>
  <c r="O15" i="6"/>
  <c r="AF28" i="6" s="1"/>
  <c r="J14" i="6"/>
  <c r="AA26" i="6" s="1"/>
  <c r="I37" i="6"/>
  <c r="Z9" i="6" s="1"/>
  <c r="D31" i="6"/>
  <c r="U34" i="6" s="1"/>
  <c r="F12" i="6"/>
  <c r="W12" i="6" s="1"/>
  <c r="F5" i="6"/>
  <c r="W18" i="6" s="1"/>
  <c r="I33" i="6"/>
  <c r="Z39" i="6" s="1"/>
  <c r="L42" i="6"/>
  <c r="AC30" i="6" s="1"/>
  <c r="M21" i="6"/>
  <c r="AD35" i="6" s="1"/>
  <c r="M16" i="6"/>
  <c r="AD38" i="6" s="1"/>
  <c r="H36" i="6"/>
  <c r="Y25" i="6" s="1"/>
  <c r="D39" i="6"/>
  <c r="U7" i="6" s="1"/>
  <c r="E27" i="6"/>
  <c r="V13" i="6" s="1"/>
  <c r="C38" i="6"/>
  <c r="T33" i="6" s="1"/>
  <c r="F4" i="6"/>
  <c r="W10" i="6" s="1"/>
  <c r="L16" i="6"/>
  <c r="AC38" i="6" s="1"/>
  <c r="G21" i="6"/>
  <c r="X35" i="6" s="1"/>
  <c r="F41" i="6"/>
  <c r="W40" i="6" s="1"/>
  <c r="F13" i="6"/>
  <c r="W17" i="6" s="1"/>
  <c r="C13" i="6"/>
  <c r="T17" i="6" s="1"/>
  <c r="C37" i="6"/>
  <c r="T9" i="6" s="1"/>
  <c r="L27" i="6"/>
  <c r="AC13" i="6" s="1"/>
  <c r="M19" i="6"/>
  <c r="AD37" i="6" s="1"/>
  <c r="I41" i="6"/>
  <c r="Z40" i="6" s="1"/>
  <c r="C17" i="6"/>
  <c r="T42" i="6" s="1"/>
  <c r="F35" i="6"/>
  <c r="W36" i="6" s="1"/>
  <c r="H8" i="6"/>
  <c r="Y5" i="6" s="1"/>
  <c r="K4" i="6"/>
  <c r="AB10" i="6" s="1"/>
  <c r="P15" i="6"/>
  <c r="AG28" i="6" s="1"/>
  <c r="N24" i="6"/>
  <c r="AE8" i="6" s="1"/>
  <c r="N20" i="6"/>
  <c r="AE27" i="6" s="1"/>
  <c r="L29" i="6"/>
  <c r="AC11" i="6" s="1"/>
  <c r="L6" i="6"/>
  <c r="AC14" i="6" s="1"/>
  <c r="G35" i="6"/>
  <c r="X36" i="6" s="1"/>
  <c r="K17" i="6"/>
  <c r="AB42" i="6" s="1"/>
  <c r="H28" i="6"/>
  <c r="Y15" i="6" s="1"/>
  <c r="I32" i="6"/>
  <c r="Z32" i="6" s="1"/>
  <c r="M10" i="6"/>
  <c r="AD41" i="6" s="1"/>
  <c r="D6" i="6"/>
  <c r="U14" i="6" s="1"/>
  <c r="F42" i="6"/>
  <c r="W30" i="6" s="1"/>
  <c r="O4" i="6"/>
  <c r="AF10" i="6" s="1"/>
  <c r="O40" i="6"/>
  <c r="AF6" i="6" s="1"/>
  <c r="H20" i="6"/>
  <c r="Y27" i="6" s="1"/>
  <c r="D40" i="6"/>
  <c r="U6" i="6" s="1"/>
  <c r="O37" i="6"/>
  <c r="AF9" i="6" s="1"/>
  <c r="F16" i="6"/>
  <c r="W38" i="6" s="1"/>
  <c r="K18" i="6"/>
  <c r="AB24" i="6" s="1"/>
  <c r="C18" i="6"/>
  <c r="T24" i="6" s="1"/>
  <c r="E12" i="6"/>
  <c r="V12" i="6" s="1"/>
  <c r="L8" i="6"/>
  <c r="AC5" i="6" s="1"/>
  <c r="D37" i="6"/>
  <c r="U9" i="6" s="1"/>
  <c r="P41" i="6"/>
  <c r="AG40" i="6" s="1"/>
  <c r="O29" i="6"/>
  <c r="AF11" i="6" s="1"/>
  <c r="O32" i="6"/>
  <c r="AF32" i="6" s="1"/>
  <c r="C31" i="6"/>
  <c r="T34" i="6" s="1"/>
  <c r="O16" i="6"/>
  <c r="AF38" i="6" s="1"/>
  <c r="F36" i="6"/>
  <c r="W25" i="6" s="1"/>
  <c r="H27" i="6"/>
  <c r="Y13" i="6" s="1"/>
  <c r="F24" i="6"/>
  <c r="W8" i="6" s="1"/>
  <c r="P14" i="6"/>
  <c r="AG26" i="6" s="1"/>
  <c r="C26" i="6"/>
  <c r="T19" i="6" s="1"/>
  <c r="G19" i="6"/>
  <c r="X37" i="6" s="1"/>
  <c r="D25" i="6"/>
  <c r="U20" i="6" s="1"/>
  <c r="D33" i="6"/>
  <c r="U39" i="6" s="1"/>
  <c r="D34" i="6"/>
  <c r="U31" i="6" s="1"/>
  <c r="C14" i="6"/>
  <c r="T26" i="6" s="1"/>
  <c r="K24" i="6"/>
  <c r="AB8" i="6" s="1"/>
  <c r="I35" i="6"/>
  <c r="Z36" i="6" s="1"/>
  <c r="H11" i="6"/>
  <c r="Y43" i="6" s="1"/>
  <c r="F40" i="6"/>
  <c r="W6" i="6" s="1"/>
  <c r="N10" i="6"/>
  <c r="AE41" i="6" s="1"/>
  <c r="L17" i="6"/>
  <c r="AC42" i="6" s="1"/>
  <c r="N17" i="6"/>
  <c r="AE42" i="6" s="1"/>
  <c r="C41" i="6"/>
  <c r="T40" i="6" s="1"/>
  <c r="D30" i="6"/>
  <c r="U16" i="6" s="1"/>
  <c r="H9" i="6"/>
  <c r="Y29" i="6" s="1"/>
  <c r="L9" i="6"/>
  <c r="AC29" i="6" s="1"/>
  <c r="P4" i="6"/>
  <c r="AG10" i="6" s="1"/>
  <c r="D41" i="6"/>
  <c r="U40" i="6" s="1"/>
  <c r="J31" i="6"/>
  <c r="AA34" i="6" s="1"/>
  <c r="G16" i="6"/>
  <c r="X38" i="6" s="1"/>
  <c r="E20" i="6"/>
  <c r="V27" i="6" s="1"/>
  <c r="K8" i="6"/>
  <c r="AB5" i="6" s="1"/>
  <c r="N16" i="6"/>
  <c r="AE38" i="6" s="1"/>
  <c r="E8" i="6"/>
  <c r="V5" i="6" s="1"/>
  <c r="I25" i="6"/>
  <c r="Z20" i="6" s="1"/>
  <c r="F15" i="6"/>
  <c r="W28" i="6" s="1"/>
  <c r="K34" i="6"/>
  <c r="AB31" i="6" s="1"/>
  <c r="J27" i="6"/>
  <c r="AA13" i="6" s="1"/>
  <c r="C9" i="6"/>
  <c r="T29" i="6" s="1"/>
  <c r="K10" i="6"/>
  <c r="AB41" i="6" s="1"/>
  <c r="E18" i="6"/>
  <c r="V24" i="6" s="1"/>
  <c r="M35" i="6"/>
  <c r="AD36" i="6" s="1"/>
  <c r="I5" i="6"/>
  <c r="Z18" i="6" s="1"/>
  <c r="L39" i="6"/>
  <c r="AC7" i="6" s="1"/>
  <c r="E17" i="6"/>
  <c r="V42" i="6" s="1"/>
  <c r="L31" i="6"/>
  <c r="AC34" i="6" s="1"/>
  <c r="C11" i="6"/>
  <c r="T43" i="6" s="1"/>
  <c r="C12" i="6"/>
  <c r="T12" i="6" s="1"/>
  <c r="M27" i="6"/>
  <c r="AD13" i="6" s="1"/>
  <c r="I28" i="6"/>
  <c r="Z15" i="6" s="1"/>
  <c r="M37" i="6"/>
  <c r="AD9" i="6" s="1"/>
  <c r="G24" i="6"/>
  <c r="X8" i="6" s="1"/>
  <c r="F37" i="6"/>
  <c r="W9" i="6" s="1"/>
  <c r="E19" i="6"/>
  <c r="V37" i="6" s="1"/>
  <c r="O33" i="6"/>
  <c r="AF39" i="6" s="1"/>
  <c r="P26" i="6"/>
  <c r="AG19" i="6" s="1"/>
  <c r="K26" i="6"/>
  <c r="AB19" i="6" s="1"/>
  <c r="C29" i="6"/>
  <c r="T11" i="6" s="1"/>
  <c r="H30" i="6"/>
  <c r="Y16" i="6" s="1"/>
  <c r="D18" i="6"/>
  <c r="U24" i="6" s="1"/>
  <c r="L13" i="6"/>
  <c r="AC17" i="6" s="1"/>
  <c r="K39" i="6"/>
  <c r="AB7" i="6" s="1"/>
  <c r="C40" i="6"/>
  <c r="T6" i="6" s="1"/>
  <c r="K43" i="6"/>
  <c r="AB23" i="6" s="1"/>
  <c r="E40" i="6"/>
  <c r="V6" i="6" s="1"/>
  <c r="J28" i="6"/>
  <c r="AA15" i="6" s="1"/>
  <c r="G39" i="6"/>
  <c r="X7" i="6" s="1"/>
  <c r="N5" i="6"/>
  <c r="AE18" i="6" s="1"/>
  <c r="E15" i="6"/>
  <c r="V28" i="6" s="1"/>
  <c r="J25" i="6"/>
  <c r="AA20" i="6" s="1"/>
  <c r="D10" i="6"/>
  <c r="U41" i="6" s="1"/>
  <c r="M33" i="6"/>
  <c r="AD39" i="6" s="1"/>
  <c r="G38" i="6"/>
  <c r="X33" i="6" s="1"/>
  <c r="K40" i="6"/>
  <c r="AB6" i="6" s="1"/>
  <c r="E41" i="6"/>
  <c r="V40" i="6" s="1"/>
  <c r="G13" i="6"/>
  <c r="X17" i="6" s="1"/>
  <c r="C5" i="6"/>
  <c r="T18" i="6" s="1"/>
  <c r="I40" i="6"/>
  <c r="Z6" i="6" s="1"/>
  <c r="H31" i="6"/>
  <c r="Y34" i="6" s="1"/>
  <c r="D20" i="6"/>
  <c r="U27" i="6" s="1"/>
  <c r="I18" i="6"/>
  <c r="Z24" i="6" s="1"/>
  <c r="G25" i="6"/>
  <c r="X20" i="6" s="1"/>
  <c r="K9" i="6"/>
  <c r="AB29" i="6" s="1"/>
  <c r="E10" i="6"/>
  <c r="V41" i="6" s="1"/>
  <c r="O35" i="6"/>
  <c r="AF36" i="6" s="1"/>
  <c r="K12" i="6"/>
  <c r="AB12" i="6" s="1"/>
  <c r="K41" i="6"/>
  <c r="AB40" i="6" s="1"/>
  <c r="O39" i="6"/>
  <c r="AF7" i="6" s="1"/>
  <c r="O31" i="6"/>
  <c r="AF34" i="6" s="1"/>
  <c r="J30" i="6"/>
  <c r="AA16" i="6" s="1"/>
  <c r="P28" i="6"/>
  <c r="AG15" i="6" s="1"/>
  <c r="F21" i="6"/>
  <c r="W35" i="6" s="1"/>
  <c r="O34" i="6"/>
  <c r="AF31" i="6" s="1"/>
  <c r="P39" i="6"/>
  <c r="AG7" i="6" s="1"/>
  <c r="G12" i="6"/>
  <c r="X12" i="6" s="1"/>
  <c r="N27" i="6"/>
  <c r="AE13" i="6" s="1"/>
  <c r="M30" i="6"/>
  <c r="AD16" i="6" s="1"/>
  <c r="L37" i="6"/>
  <c r="AC9" i="6" s="1"/>
  <c r="P17" i="6"/>
  <c r="AG42" i="6" s="1"/>
  <c r="I21" i="6"/>
  <c r="Z35" i="6" s="1"/>
  <c r="N23" i="6"/>
  <c r="AE21" i="6" s="1"/>
  <c r="M9" i="6"/>
  <c r="AD29" i="6" s="1"/>
  <c r="G26" i="6"/>
  <c r="X19" i="6" s="1"/>
  <c r="H26" i="6"/>
  <c r="Y19" i="6" s="1"/>
  <c r="J32" i="6"/>
  <c r="AA32" i="6" s="1"/>
  <c r="I19" i="6"/>
  <c r="Z37" i="6" s="1"/>
  <c r="P33" i="6"/>
  <c r="AG39" i="6" s="1"/>
  <c r="D12" i="6"/>
  <c r="U12" i="6" s="1"/>
  <c r="H39" i="6"/>
  <c r="Y7" i="6" s="1"/>
  <c r="O26" i="6"/>
  <c r="AF19" i="6" s="1"/>
  <c r="C21" i="6"/>
  <c r="T35" i="6" s="1"/>
  <c r="C6" i="6"/>
  <c r="T14" i="6" s="1"/>
  <c r="D35" i="6"/>
  <c r="U36" i="6" s="1"/>
  <c r="N13" i="6"/>
  <c r="AE17" i="6" s="1"/>
  <c r="O14" i="6"/>
  <c r="AF26" i="6" s="1"/>
  <c r="F25" i="6"/>
  <c r="W20" i="6" s="1"/>
  <c r="K28" i="6"/>
  <c r="AB15" i="6" s="1"/>
  <c r="C10" i="6"/>
  <c r="T41" i="6" s="1"/>
  <c r="F29" i="6"/>
  <c r="W11" i="6" s="1"/>
  <c r="N26" i="6"/>
  <c r="AE19" i="6" s="1"/>
  <c r="P43" i="6"/>
  <c r="AG23" i="6" s="1"/>
  <c r="G40" i="6"/>
  <c r="X6" i="6" s="1"/>
  <c r="P27" i="6"/>
  <c r="AG13" i="6" s="1"/>
  <c r="D27" i="6"/>
  <c r="U13" i="6" s="1"/>
  <c r="P10" i="6"/>
  <c r="AG41" i="6" s="1"/>
  <c r="F19" i="6"/>
  <c r="W37" i="6" s="1"/>
  <c r="E7" i="6"/>
  <c r="V4" i="6" s="1"/>
  <c r="N37" i="6"/>
  <c r="AE9" i="6" s="1"/>
  <c r="L7" i="6"/>
  <c r="AC4" i="6" s="1"/>
  <c r="N25" i="6"/>
  <c r="AE20" i="6" s="1"/>
  <c r="H6" i="6"/>
  <c r="Y14" i="6" s="1"/>
  <c r="I16" i="6"/>
  <c r="Z38" i="6" s="1"/>
  <c r="L25" i="6"/>
  <c r="AC20" i="6" s="1"/>
  <c r="H38" i="6"/>
  <c r="Y33" i="6" s="1"/>
  <c r="K20" i="6"/>
  <c r="AB27" i="6" s="1"/>
  <c r="J37" i="6"/>
  <c r="AA9" i="6" s="1"/>
  <c r="F11" i="6"/>
  <c r="W43" i="6" s="1"/>
  <c r="O28" i="6"/>
  <c r="AF15" i="6" s="1"/>
  <c r="J33" i="6"/>
  <c r="AA39" i="6" s="1"/>
  <c r="F23" i="6"/>
  <c r="W21" i="6" s="1"/>
  <c r="O17" i="6"/>
  <c r="AF42" i="6" s="1"/>
  <c r="J11" i="6"/>
  <c r="AA43" i="6" s="1"/>
  <c r="C27" i="6"/>
  <c r="T13" i="6" s="1"/>
  <c r="M7" i="6"/>
  <c r="AD4" i="6" s="1"/>
  <c r="F14" i="6"/>
  <c r="W26" i="6" s="1"/>
  <c r="M6" i="6"/>
  <c r="AD14" i="6" s="1"/>
  <c r="F33" i="6"/>
  <c r="W39" i="6" s="1"/>
  <c r="G9" i="6"/>
  <c r="X29" i="6" s="1"/>
  <c r="K15" i="6"/>
  <c r="AB28" i="6" s="1"/>
  <c r="F43" i="6"/>
  <c r="W23" i="6" s="1"/>
  <c r="N15" i="6"/>
  <c r="AE28" i="6" s="1"/>
  <c r="O10" i="6"/>
  <c r="AF41" i="6" s="1"/>
  <c r="N38" i="6"/>
  <c r="AE33" i="6" s="1"/>
  <c r="E21" i="6"/>
  <c r="V35" i="6" s="1"/>
  <c r="G4" i="6"/>
  <c r="X10" i="6" s="1"/>
  <c r="J13" i="6"/>
  <c r="AA17" i="6" s="1"/>
  <c r="F10" i="6"/>
  <c r="W41" i="6" s="1"/>
  <c r="N39" i="6"/>
  <c r="AE7" i="6" s="1"/>
  <c r="J34" i="6"/>
  <c r="AA31" i="6" s="1"/>
  <c r="P9" i="6"/>
  <c r="AG29" i="6" s="1"/>
  <c r="H15" i="6"/>
  <c r="Y28" i="6" s="1"/>
  <c r="I26" i="6"/>
  <c r="Z19" i="6" s="1"/>
  <c r="H21" i="6"/>
  <c r="Y35" i="6" s="1"/>
  <c r="E32" i="6"/>
  <c r="V32" i="6" s="1"/>
  <c r="M40" i="6"/>
  <c r="AD6" i="6" s="1"/>
  <c r="F28" i="6"/>
  <c r="W15" i="6" s="1"/>
  <c r="M41" i="6"/>
  <c r="AD40" i="6" s="1"/>
  <c r="P31" i="6"/>
  <c r="AG34" i="6" s="1"/>
  <c r="J8" i="6"/>
  <c r="AA5" i="6" s="1"/>
  <c r="J36" i="6"/>
  <c r="AA25" i="6" s="1"/>
  <c r="E23" i="6"/>
  <c r="V21" i="6" s="1"/>
  <c r="N8" i="6"/>
  <c r="AE5" i="6" s="1"/>
  <c r="J35" i="6"/>
  <c r="AA36" i="6" s="1"/>
  <c r="F27" i="6"/>
  <c r="W13" i="6" s="1"/>
  <c r="K32" i="6"/>
  <c r="AB32" i="6" s="1"/>
  <c r="G17" i="6"/>
  <c r="X42" i="6" s="1"/>
  <c r="N36" i="6"/>
  <c r="AE25" i="6" s="1"/>
  <c r="I10" i="6"/>
  <c r="Z41" i="6" s="1"/>
  <c r="E29" i="6"/>
  <c r="V11" i="6" s="1"/>
  <c r="D43" i="6"/>
  <c r="U23" i="6" s="1"/>
  <c r="D15" i="6"/>
  <c r="U28" i="6" s="1"/>
  <c r="F18" i="6"/>
  <c r="W24" i="6" s="1"/>
  <c r="H19" i="6"/>
  <c r="Y37" i="6" s="1"/>
  <c r="G36" i="6"/>
  <c r="X25" i="6" s="1"/>
  <c r="M26" i="6"/>
  <c r="AD19" i="6" s="1"/>
  <c r="J17" i="6"/>
  <c r="AA42" i="6" s="1"/>
  <c r="N7" i="6"/>
  <c r="AE4" i="6" s="1"/>
  <c r="C15" i="6"/>
  <c r="T28" i="6" s="1"/>
  <c r="C25" i="6"/>
  <c r="T20" i="6" s="1"/>
  <c r="E13" i="6"/>
  <c r="V17" i="6" s="1"/>
  <c r="D11" i="6"/>
  <c r="U43" i="6" s="1"/>
  <c r="J39" i="6"/>
  <c r="AA7" i="6" s="1"/>
  <c r="G7" i="6"/>
  <c r="X4" i="6" s="1"/>
  <c r="N29" i="6"/>
  <c r="AE11" i="6" s="1"/>
  <c r="L41" i="6"/>
  <c r="AC40" i="6" s="1"/>
  <c r="P37" i="6"/>
  <c r="AG9" i="6" s="1"/>
  <c r="I6" i="6"/>
  <c r="Z14" i="6" s="1"/>
  <c r="J10" i="6"/>
  <c r="AA41" i="6" s="1"/>
  <c r="G20" i="6"/>
  <c r="X27" i="6" s="1"/>
  <c r="E5" i="6"/>
  <c r="V18" i="6" s="1"/>
  <c r="H10" i="6"/>
  <c r="Y41" i="6" s="1"/>
  <c r="J29" i="6"/>
  <c r="AA11" i="6" s="1"/>
  <c r="I29" i="6"/>
  <c r="Z11" i="6" s="1"/>
  <c r="J19" i="6"/>
  <c r="AA37" i="6" s="1"/>
  <c r="N12" i="6"/>
  <c r="AE12" i="6" s="1"/>
  <c r="I38" i="6"/>
  <c r="Z33" i="6" s="1"/>
  <c r="J21" i="6"/>
  <c r="AA35" i="6" s="1"/>
  <c r="O42" i="6"/>
  <c r="AF30" i="6" s="1"/>
  <c r="C7" i="6"/>
  <c r="T4" i="6" s="1"/>
  <c r="O19" i="6"/>
  <c r="AF37" i="6" s="1"/>
  <c r="K6" i="6"/>
  <c r="AB14" i="6" s="1"/>
  <c r="I42" i="6"/>
  <c r="Z30" i="6" s="1"/>
  <c r="E28" i="6"/>
  <c r="V15" i="6" s="1"/>
  <c r="D38" i="6"/>
  <c r="U33" i="6" s="1"/>
  <c r="E30" i="6"/>
  <c r="V16" i="6" s="1"/>
  <c r="I17" i="6"/>
  <c r="Z42" i="6" s="1"/>
  <c r="M14" i="6"/>
  <c r="AD26" i="6" s="1"/>
  <c r="K27" i="6"/>
  <c r="AB13" i="6" s="1"/>
  <c r="G18" i="6"/>
  <c r="X24" i="6" s="1"/>
  <c r="D23" i="6"/>
  <c r="U21" i="6" s="1"/>
  <c r="M39" i="6"/>
  <c r="AD7" i="6" s="1"/>
  <c r="D4" i="6"/>
  <c r="U10" i="6" s="1"/>
  <c r="C16" i="6"/>
  <c r="T38" i="6" s="1"/>
  <c r="M8" i="6"/>
  <c r="AD5" i="6" s="1"/>
  <c r="N21" i="6"/>
  <c r="AE35" i="6" s="1"/>
  <c r="N30" i="6"/>
  <c r="AE16" i="6" s="1"/>
  <c r="P12" i="6"/>
  <c r="AG12" i="6" s="1"/>
  <c r="D32" i="6"/>
  <c r="U32" i="6" s="1"/>
  <c r="P24" i="6"/>
  <c r="AG8" i="6" s="1"/>
  <c r="G32" i="6"/>
  <c r="X32" i="6" s="1"/>
  <c r="P21" i="6"/>
  <c r="AG35" i="6" s="1"/>
  <c r="H37" i="6"/>
  <c r="Y9" i="6" s="1"/>
  <c r="E16" i="6"/>
  <c r="V38" i="6" s="1"/>
  <c r="O36" i="6"/>
  <c r="AF25" i="6" s="1"/>
  <c r="I43" i="6"/>
  <c r="Z23" i="6" s="1"/>
  <c r="P25" i="6"/>
  <c r="AG20" i="6" s="1"/>
  <c r="M15" i="6"/>
  <c r="AD28" i="6" s="1"/>
  <c r="P29" i="6"/>
  <c r="AG11" i="6" s="1"/>
  <c r="F38" i="6"/>
  <c r="W33" i="6" s="1"/>
  <c r="G10" i="6"/>
  <c r="X41" i="6" s="1"/>
  <c r="O7" i="6"/>
  <c r="AF4" i="6" s="1"/>
  <c r="I14" i="6"/>
  <c r="Z26" i="6" s="1"/>
  <c r="G6" i="6"/>
  <c r="X14" i="6" s="1"/>
  <c r="K25" i="6"/>
  <c r="AB20" i="6" s="1"/>
  <c r="K36" i="6"/>
  <c r="AB25" i="6" s="1"/>
  <c r="K13" i="6"/>
  <c r="AB17" i="6" s="1"/>
  <c r="N32" i="6"/>
  <c r="AE32" i="6" s="1"/>
  <c r="M20" i="6"/>
  <c r="AD27" i="6" s="1"/>
  <c r="C4" i="6"/>
  <c r="T10" i="6" s="1"/>
  <c r="L24" i="6"/>
  <c r="AC8" i="6" s="1"/>
  <c r="H18" i="6"/>
  <c r="Y24" i="6" s="1"/>
  <c r="D5" i="6"/>
  <c r="U18" i="6" s="1"/>
  <c r="G30" i="6"/>
  <c r="X16" i="6" s="1"/>
  <c r="I30" i="6"/>
  <c r="Z16" i="6" s="1"/>
  <c r="H16" i="6"/>
  <c r="Y38" i="6" s="1"/>
  <c r="N4" i="6"/>
  <c r="AE10" i="6" s="1"/>
  <c r="H35" i="6"/>
  <c r="Y36" i="6" s="1"/>
  <c r="G42" i="6"/>
  <c r="X30" i="6" s="1"/>
  <c r="O41" i="6"/>
  <c r="AF40" i="6" s="1"/>
  <c r="O9" i="6"/>
  <c r="AF29" i="6" s="1"/>
  <c r="D17" i="6"/>
  <c r="U42" i="6" s="1"/>
  <c r="M34" i="6"/>
  <c r="AD31" i="6" s="1"/>
  <c r="H5" i="6"/>
  <c r="Y18" i="6" s="1"/>
  <c r="F17" i="6"/>
  <c r="W42" i="6" s="1"/>
  <c r="O38" i="6"/>
  <c r="AF33" i="6" s="1"/>
  <c r="E39" i="6"/>
  <c r="V7" i="6" s="1"/>
  <c r="E31" i="6"/>
  <c r="V34" i="6" s="1"/>
  <c r="L4" i="6"/>
  <c r="AC10" i="6" s="1"/>
  <c r="P11" i="6"/>
  <c r="AG43" i="6" s="1"/>
  <c r="N35" i="6"/>
  <c r="AE36" i="6" s="1"/>
  <c r="G14" i="6"/>
  <c r="X26" i="6" s="1"/>
  <c r="F30" i="6"/>
  <c r="W16" i="6" s="1"/>
  <c r="O30" i="6"/>
  <c r="AF16" i="6" s="1"/>
  <c r="D42" i="6"/>
  <c r="U30" i="6" s="1"/>
  <c r="L34" i="6"/>
  <c r="AC31" i="6" s="1"/>
  <c r="K21" i="6"/>
  <c r="AB35" i="6" s="1"/>
  <c r="L36" i="6"/>
  <c r="AC25" i="6" s="1"/>
  <c r="E38" i="6"/>
  <c r="V33" i="6" s="1"/>
  <c r="P19" i="6"/>
  <c r="AG37" i="6" s="1"/>
  <c r="P6" i="6"/>
  <c r="AG14" i="6" s="1"/>
  <c r="K7" i="6"/>
  <c r="AB4" i="6" s="1"/>
  <c r="E4" i="6"/>
  <c r="V10" i="6" s="1"/>
  <c r="O43" i="6"/>
  <c r="AF23" i="6" s="1"/>
  <c r="F8" i="6"/>
  <c r="W5" i="6" s="1"/>
  <c r="J20" i="6"/>
  <c r="AA27" i="6" s="1"/>
  <c r="I13" i="6"/>
  <c r="Z17" i="6" s="1"/>
  <c r="F26" i="6"/>
  <c r="W19" i="6" s="1"/>
  <c r="L19" i="6"/>
  <c r="AC37" i="6" s="1"/>
  <c r="F31" i="6"/>
  <c r="W34" i="6" s="1"/>
  <c r="O5" i="6"/>
  <c r="AF18" i="6" s="1"/>
  <c r="H33" i="6"/>
  <c r="Y39" i="6" s="1"/>
  <c r="M4" i="6"/>
  <c r="AD10" i="6" s="1"/>
  <c r="C8" i="6"/>
  <c r="T5" i="6" s="1"/>
  <c r="H12" i="6"/>
  <c r="Y12" i="6" s="1"/>
  <c r="O25" i="6"/>
  <c r="AF20" i="6" s="1"/>
  <c r="H40" i="6"/>
  <c r="Y6" i="6" s="1"/>
  <c r="H17" i="6"/>
  <c r="Y42" i="6" s="1"/>
  <c r="M31" i="6"/>
  <c r="AD34" i="6" s="1"/>
  <c r="E24" i="6"/>
  <c r="V8" i="6" s="1"/>
  <c r="J4" i="6"/>
  <c r="AA10" i="6" s="1"/>
  <c r="G28" i="6"/>
  <c r="X15" i="6" s="1"/>
  <c r="D21" i="6"/>
  <c r="U35" i="6" s="1"/>
  <c r="M25" i="6"/>
  <c r="AD20" i="6" s="1"/>
  <c r="N31" i="6"/>
  <c r="AE34" i="6" s="1"/>
  <c r="M13" i="6"/>
  <c r="AD17" i="6" s="1"/>
  <c r="G43" i="6"/>
  <c r="X23" i="6" s="1"/>
  <c r="H24" i="6"/>
  <c r="Y8" i="6" s="1"/>
  <c r="D26" i="6"/>
  <c r="U19" i="6" s="1"/>
  <c r="P7" i="6"/>
  <c r="AG4" i="6" s="1"/>
  <c r="P8" i="6"/>
  <c r="AG5" i="6" s="1"/>
  <c r="C35" i="6"/>
  <c r="T36" i="6" s="1"/>
  <c r="P36" i="6"/>
  <c r="AG25" i="6" s="1"/>
  <c r="C39" i="6"/>
  <c r="T7" i="6" s="1"/>
  <c r="D16" i="6"/>
  <c r="U38" i="6" s="1"/>
  <c r="I7" i="6"/>
  <c r="Z4" i="6" s="1"/>
  <c r="P38" i="6"/>
  <c r="AG33" i="6" s="1"/>
  <c r="P13" i="6"/>
  <c r="AG17" i="6" s="1"/>
  <c r="G23" i="6"/>
  <c r="X21" i="6" s="1"/>
  <c r="E43" i="6"/>
  <c r="V23" i="6" s="1"/>
  <c r="H43" i="6"/>
  <c r="Y23" i="6" s="1"/>
  <c r="O13" i="6"/>
  <c r="AF17" i="6" s="1"/>
  <c r="K35" i="6"/>
  <c r="AB36" i="6" s="1"/>
  <c r="L14" i="6"/>
  <c r="AC26" i="6" s="1"/>
  <c r="J38" i="6"/>
  <c r="AA33" i="6" s="1"/>
  <c r="L40" i="6"/>
  <c r="AC6" i="6" s="1"/>
  <c r="C19" i="6"/>
  <c r="T37" i="6" s="1"/>
  <c r="N42" i="6"/>
  <c r="AE30" i="6" s="1"/>
  <c r="M36" i="6"/>
  <c r="AD25" i="6" s="1"/>
  <c r="O23" i="6"/>
  <c r="AF21" i="6" s="1"/>
  <c r="J26" i="6"/>
  <c r="AA19" i="6" s="1"/>
  <c r="O8" i="6"/>
  <c r="AF5" i="6" s="1"/>
  <c r="K33" i="6"/>
  <c r="AB39" i="6" s="1"/>
  <c r="D13" i="6"/>
  <c r="U17" i="6" s="1"/>
  <c r="E6" i="6"/>
  <c r="V14" i="6" s="1"/>
  <c r="L11" i="6"/>
  <c r="AC43" i="6" s="1"/>
  <c r="O12" i="6"/>
  <c r="AF12" i="6" s="1"/>
  <c r="D24" i="6"/>
  <c r="U8" i="6" s="1"/>
  <c r="M17" i="6"/>
  <c r="AD42" i="6" s="1"/>
  <c r="C24" i="6"/>
  <c r="T8" i="6" s="1"/>
  <c r="F7" i="6"/>
  <c r="W4" i="6" s="1"/>
  <c r="J5" i="6"/>
  <c r="AA18" i="6" s="1"/>
  <c r="C36" i="6"/>
  <c r="T25" i="6" s="1"/>
  <c r="K31" i="6"/>
  <c r="AB34" i="6" s="1"/>
  <c r="M18" i="6"/>
  <c r="AD24" i="6" s="1"/>
  <c r="N9" i="6"/>
  <c r="AE29" i="6" s="1"/>
  <c r="F32" i="6"/>
  <c r="W32" i="6" s="1"/>
  <c r="J18" i="6"/>
  <c r="AA24" i="6" s="1"/>
  <c r="F20" i="6"/>
  <c r="W27" i="6" s="1"/>
  <c r="E33" i="6"/>
  <c r="V39" i="6" s="1"/>
  <c r="H14" i="6"/>
  <c r="Y26" i="6" s="1"/>
  <c r="E37" i="6"/>
  <c r="V9" i="6" s="1"/>
  <c r="D7" i="6"/>
  <c r="U4" i="6" s="1"/>
  <c r="G11" i="6"/>
  <c r="X43" i="6" s="1"/>
  <c r="L28" i="6"/>
  <c r="AC15" i="6" s="1"/>
  <c r="E26" i="6"/>
  <c r="V19" i="6" s="1"/>
  <c r="J41" i="6"/>
  <c r="AA40" i="6" s="1"/>
  <c r="P40" i="6"/>
  <c r="AG6" i="6" s="1"/>
  <c r="L43" i="6"/>
  <c r="AC23" i="6" s="1"/>
  <c r="I39" i="6"/>
  <c r="Z7" i="6" s="1"/>
  <c r="N40" i="6"/>
  <c r="AE6" i="6" s="1"/>
  <c r="L35" i="6"/>
  <c r="AC36" i="6" s="1"/>
  <c r="I24" i="6"/>
  <c r="Z8" i="6" s="1"/>
  <c r="G8" i="6"/>
  <c r="X5" i="6" s="1"/>
  <c r="O24" i="6"/>
  <c r="AF8" i="6" s="1"/>
  <c r="N33" i="6"/>
  <c r="AE39" i="6" s="1"/>
  <c r="G37" i="6"/>
  <c r="X9" i="6" s="1"/>
  <c r="M32" i="6"/>
  <c r="AD32" i="6" s="1"/>
  <c r="I15" i="6"/>
  <c r="Z28" i="6" s="1"/>
  <c r="G15" i="6"/>
  <c r="X28" i="6" s="1"/>
  <c r="E35" i="6"/>
  <c r="V36" i="6" s="1"/>
  <c r="K23" i="6"/>
  <c r="AB21" i="6" s="1"/>
  <c r="L30" i="6"/>
  <c r="AC16" i="6" s="1"/>
  <c r="K16" i="6"/>
  <c r="AB38" i="6" s="1"/>
  <c r="J23" i="6"/>
  <c r="AA21" i="6" s="1"/>
  <c r="M29" i="6"/>
  <c r="AD11" i="6" s="1"/>
  <c r="N34" i="6"/>
  <c r="AE31" i="6" s="1"/>
  <c r="O11" i="6"/>
  <c r="AF43" i="6" s="1"/>
  <c r="O21" i="6"/>
  <c r="AF35" i="6" s="1"/>
  <c r="K30" i="6"/>
  <c r="AB16" i="6" s="1"/>
  <c r="P18" i="6"/>
  <c r="AG24" i="6" s="1"/>
  <c r="N6" i="6"/>
  <c r="AE14" i="6" s="1"/>
  <c r="J15" i="6"/>
  <c r="AA28" i="6" s="1"/>
  <c r="P42" i="6"/>
  <c r="AG30" i="6" s="1"/>
  <c r="H4" i="6"/>
  <c r="Y10" i="6" s="1"/>
  <c r="L5" i="6"/>
  <c r="AC18" i="6" s="1"/>
  <c r="D8" i="6"/>
  <c r="U5" i="6" s="1"/>
  <c r="I36" i="6"/>
  <c r="Z25" i="6" s="1"/>
  <c r="F9" i="6"/>
  <c r="W29" i="6" s="1"/>
  <c r="J9" i="6"/>
  <c r="AA29" i="6" s="1"/>
  <c r="D29" i="6"/>
  <c r="U11" i="6" s="1"/>
  <c r="I27" i="6"/>
  <c r="Z13" i="6" s="1"/>
  <c r="D14" i="6"/>
  <c r="U26" i="6" s="1"/>
  <c r="M5" i="6"/>
  <c r="AD18" i="6" s="1"/>
  <c r="P23" i="6"/>
  <c r="AG21" i="6" s="1"/>
  <c r="O6" i="6"/>
  <c r="AF14" i="6" s="1"/>
  <c r="E36" i="6"/>
  <c r="V25" i="6" s="1"/>
  <c r="N28" i="6"/>
  <c r="AE15" i="6" s="1"/>
  <c r="H32" i="6"/>
  <c r="Y32" i="6" s="1"/>
  <c r="I31" i="6"/>
  <c r="Z34" i="6" s="1"/>
  <c r="L32" i="6"/>
  <c r="AC32" i="6" s="1"/>
  <c r="C23" i="6"/>
  <c r="T21" i="6" s="1"/>
  <c r="P5" i="6"/>
  <c r="AG18" i="6" s="1"/>
  <c r="N43" i="6"/>
  <c r="AE23" i="6" s="1"/>
  <c r="G31" i="6"/>
  <c r="X34" i="6" s="1"/>
  <c r="J40" i="6"/>
  <c r="AA6" i="6" s="1"/>
  <c r="L26" i="6"/>
  <c r="AC19" i="6" s="1"/>
  <c r="G34" i="6"/>
  <c r="X31" i="6" s="1"/>
  <c r="F6" i="6"/>
  <c r="W14" i="6" s="1"/>
  <c r="L18" i="6"/>
  <c r="AC24" i="6" s="1"/>
  <c r="E25" i="6"/>
  <c r="V20" i="6" s="1"/>
  <c r="O20" i="6"/>
  <c r="AF27" i="6" s="1"/>
  <c r="N18" i="6"/>
  <c r="AE24" i="6" s="1"/>
  <c r="D19" i="6"/>
  <c r="U37" i="6" s="1"/>
  <c r="H41" i="6"/>
  <c r="Y40" i="6" s="1"/>
  <c r="L20" i="6"/>
  <c r="AC27" i="6" s="1"/>
  <c r="M11" i="6"/>
  <c r="AD43" i="6" s="1"/>
  <c r="H23" i="6"/>
  <c r="Y21" i="6" s="1"/>
  <c r="M12" i="6"/>
  <c r="AD12" i="6" s="1"/>
  <c r="L21" i="6"/>
  <c r="AC35" i="6" s="1"/>
  <c r="J42" i="6"/>
  <c r="AA30" i="6" s="1"/>
  <c r="I20" i="6"/>
  <c r="Z27" i="6" s="1"/>
  <c r="C33" i="6"/>
  <c r="T39" i="6" s="1"/>
  <c r="C20" i="6"/>
  <c r="T27" i="6" s="1"/>
  <c r="J24" i="6"/>
  <c r="AA8" i="6" s="1"/>
  <c r="C30" i="6"/>
  <c r="T16" i="6" s="1"/>
  <c r="L15" i="6"/>
  <c r="AC28" i="6" s="1"/>
  <c r="M43" i="6"/>
  <c r="AD23" i="6" s="1"/>
  <c r="H34" i="6"/>
  <c r="Y31" i="6" s="1"/>
  <c r="F39" i="6"/>
  <c r="W7" i="6" s="1"/>
  <c r="I12" i="6"/>
  <c r="Z12" i="6" s="1"/>
  <c r="N11" i="6"/>
  <c r="AE43" i="6" s="1"/>
  <c r="M42" i="6"/>
  <c r="AD30" i="6" s="1"/>
  <c r="G27" i="6"/>
  <c r="X13" i="6" s="1"/>
  <c r="K5" i="6"/>
  <c r="AB18" i="6" s="1"/>
  <c r="N19" i="6"/>
  <c r="AE37" i="6" s="1"/>
  <c r="I34" i="6"/>
  <c r="Z31" i="6" s="1"/>
  <c r="F34" i="6"/>
  <c r="W31" i="6" s="1"/>
  <c r="K29" i="6"/>
  <c r="AB11" i="6" s="1"/>
  <c r="I4" i="6"/>
  <c r="Z10" i="6" s="1"/>
  <c r="H7" i="6"/>
  <c r="Y4" i="6" s="1"/>
  <c r="H25" i="6"/>
  <c r="Y20" i="6" s="1"/>
  <c r="K37" i="6"/>
  <c r="AB9" i="6" s="1"/>
  <c r="N41" i="6"/>
  <c r="AE40" i="6" s="1"/>
  <c r="O18" i="6"/>
  <c r="AF24" i="6" s="1"/>
  <c r="K38" i="6"/>
  <c r="AB33" i="6" s="1"/>
  <c r="M28" i="6"/>
  <c r="AD15" i="6" s="1"/>
  <c r="J7" i="6"/>
  <c r="AA4" i="6" s="1"/>
  <c r="G5" i="6"/>
  <c r="X18" i="6" s="1"/>
  <c r="K42" i="6"/>
  <c r="AB30" i="6" s="1"/>
  <c r="C34" i="6"/>
  <c r="T31" i="6" s="1"/>
  <c r="G41" i="6"/>
  <c r="X40" i="6" s="1"/>
  <c r="M23" i="6"/>
  <c r="AD21" i="6" s="1"/>
  <c r="O27" i="6"/>
  <c r="AF13" i="6" s="1"/>
  <c r="E34" i="6"/>
  <c r="V31" i="6" s="1"/>
  <c r="I8" i="6"/>
  <c r="Z5" i="6" s="1"/>
  <c r="L38" i="6"/>
  <c r="AC33" i="6" s="1"/>
  <c r="L33" i="6"/>
  <c r="AC39" i="6" s="1"/>
  <c r="K14" i="6"/>
  <c r="AB26" i="6" s="1"/>
  <c r="M24" i="6"/>
  <c r="AD8" i="6" s="1"/>
  <c r="E9" i="6"/>
  <c r="V29" i="6" s="1"/>
  <c r="L23" i="6"/>
  <c r="AC21" i="6" s="1"/>
  <c r="P34" i="6"/>
  <c r="AG31" i="6" s="1"/>
  <c r="X35"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<sst xmlns="http://schemas.openxmlformats.org/spreadsheetml/2006/main" count="16950" uniqueCount="989">
  <si>
    <t xml:space="preserve">London Borough of Harrow Council    </t>
  </si>
  <si>
    <t xml:space="preserve">Appendix F: Assessment of Pre-Submission Local Plan Sites </t>
  </si>
  <si>
    <t>Prepared by:</t>
  </si>
  <si>
    <t xml:space="preserve">SLR Consulting Ltd </t>
  </si>
  <si>
    <r>
      <t xml:space="preserve">Project Ref: </t>
    </r>
    <r>
      <rPr>
        <b/>
        <sz val="12"/>
        <rFont val="Arial"/>
        <family val="2"/>
      </rPr>
      <t>C0410</t>
    </r>
  </si>
  <si>
    <t>Contract  No:</t>
  </si>
  <si>
    <t>C0410</t>
  </si>
  <si>
    <t>Issue</t>
  </si>
  <si>
    <t xml:space="preserve">Authors        </t>
  </si>
  <si>
    <t>L Jones/ V Pearson/ I Teague</t>
  </si>
  <si>
    <t xml:space="preserve">Project Director                     </t>
  </si>
  <si>
    <t>J Mitchell</t>
  </si>
  <si>
    <t>Date:</t>
  </si>
  <si>
    <r>
      <t>This document has been prepared by SLR Consulting Ltd with reasonable skill, care and diligence, and taking account of the timescales and resources devoted to it by agreement with London Borough Harrow Council</t>
    </r>
    <r>
      <rPr>
        <i/>
        <sz val="10"/>
        <color rgb="FFFF0000"/>
        <rFont val="Arial Narrow"/>
        <family val="2"/>
      </rPr>
      <t xml:space="preserve"> </t>
    </r>
    <r>
      <rPr>
        <i/>
        <sz val="10"/>
        <rFont val="Arial Narrow"/>
        <family val="2"/>
      </rPr>
      <t>(the Client) as part or all of the services it has been appointed by the Client to carry out. It is subject to the terms and conditions of that appointment.
SLR shall not be liable for the use of or reliance on any information, advice, recommendations and opinions in this document for any purpose by any person other than the Client. Reliance may be granted to a third party only in the event that SLR and the third party have executed a reliance agreement or collateral warranty.
Information reported herein may be based on the interpretation of public domain data collected by SLR, and/or information supplied by the Client and/or its other advisors and associates. These data have been accepted in good faith as being accurate and valid.  
The copyright and intellectual property in all drawings, reports, specifications, bills of quantities, calculations and other information set out in this report remain vested in SLR unless the terms of appointment state otherwise.  
This document may contain information of a specialised and/or highly technical nature and the Client is advised to seek clarification on any elements which may be unclear to it. 
Information, advice, recommendations and opinions in this document should only be relied upon in the context of the whole document and any documents referenced explicitly herein and should then only be used within the context of the appointment.</t>
    </r>
  </si>
  <si>
    <t>VERSION CONTROL RECORD</t>
  </si>
  <si>
    <t>Description of Status</t>
  </si>
  <si>
    <t>Date</t>
  </si>
  <si>
    <t>Reviewer Initials</t>
  </si>
  <si>
    <t>Authors Initials</t>
  </si>
  <si>
    <t>Draft</t>
  </si>
  <si>
    <t>JM</t>
  </si>
  <si>
    <t>LJ/VP/IT</t>
  </si>
  <si>
    <t>Final for consultation</t>
  </si>
  <si>
    <t>Minor amends</t>
  </si>
  <si>
    <t>VP</t>
  </si>
  <si>
    <t>LJ</t>
  </si>
  <si>
    <t>Formatting errors amended</t>
  </si>
  <si>
    <t>Main Mods</t>
  </si>
  <si>
    <t>KW</t>
  </si>
  <si>
    <t xml:space="preserve">The methodology used for the assessment of all sites is outlined below, with an explanation given under each header. The same assessment matrices has been used for the assessment of all sites, hence all follow the same format. </t>
  </si>
  <si>
    <t>Site Name</t>
  </si>
  <si>
    <t>Site Address</t>
  </si>
  <si>
    <t>Town/Locality</t>
  </si>
  <si>
    <t>Est Housing Yield/Employment Space</t>
  </si>
  <si>
    <t>Site Area (ha)</t>
  </si>
  <si>
    <t>Site Description</t>
  </si>
  <si>
    <t>Greenfield/Brownfield</t>
  </si>
  <si>
    <t>Assumptions Made</t>
  </si>
  <si>
    <t>SA Framework</t>
  </si>
  <si>
    <t>GIS Inputs</t>
  </si>
  <si>
    <t>SA Policy Assessment</t>
  </si>
  <si>
    <t>SA objective</t>
  </si>
  <si>
    <t>SA sub-objective</t>
  </si>
  <si>
    <t>GIS data available?</t>
  </si>
  <si>
    <t>R</t>
  </si>
  <si>
    <t>A</t>
  </si>
  <si>
    <t>G</t>
  </si>
  <si>
    <t>Direct/
Indirect</t>
  </si>
  <si>
    <t>Magnitude</t>
  </si>
  <si>
    <t>Duration</t>
  </si>
  <si>
    <t>Spatial Extent</t>
  </si>
  <si>
    <t>Permanence/ Reversibility</t>
  </si>
  <si>
    <t>Significance</t>
  </si>
  <si>
    <t>Description of potential effects</t>
  </si>
  <si>
    <t xml:space="preserve">Potential for cumulative effects? </t>
  </si>
  <si>
    <t>Mitigation</t>
  </si>
  <si>
    <t>Enhancements</t>
  </si>
  <si>
    <t>SA objectives will be listed here</t>
  </si>
  <si>
    <t>SA sub-objectives will be listed here.</t>
  </si>
  <si>
    <t>This indicates whether the site could be spatially assessed, and if so, what the RAG rating on the site was for each SA objective</t>
  </si>
  <si>
    <t xml:space="preserve">This indicates if assessors were able to consider the assessment question as part of their assessment. </t>
  </si>
  <si>
    <t xml:space="preserve">Details on the nature of any potential effects will be listed here. For further details and definitions of each category, please see the 'Significance Scores' tab. 
For cases where a neutral effect has been identified, N/A will be present across columns  H-L. </t>
  </si>
  <si>
    <t xml:space="preserve">A significance score will be selected here, which corresponds with the definitions detailed in the 'Significance Scores' tab. </t>
  </si>
  <si>
    <t xml:space="preserve">The potential effect identified in columns H-L will be detailed here, with justification for the significance score. 
Any information considered as a part of the assessments which has informed these potential effects will also be detailed here. </t>
  </si>
  <si>
    <t xml:space="preserve">Yes or No will be inserted here. If yes, see summary box at the bottom of the matrices for further details of the potential cumulative effect. </t>
  </si>
  <si>
    <t xml:space="preserve">Any mitigation required for potential negative or uncertain effects will be detailed here. If the sole method of preventing a potential adverse effect is to not develop a site, "No mitigation identified." will be written here. </t>
  </si>
  <si>
    <t>Significant Negative and Uncertain Effects</t>
  </si>
  <si>
    <t xml:space="preserve">All potential significant negative and uncertain effects outlined in the assessment above, will be accumulated into this box. </t>
  </si>
  <si>
    <t>Significant Positive Effects</t>
  </si>
  <si>
    <t xml:space="preserve">Any potential significant positive effects identified within the assessment will be detailed here. </t>
  </si>
  <si>
    <t>Potential Cumulative Effects Identified</t>
  </si>
  <si>
    <t xml:space="preserve">Details of any potential cumulative effects, including which SA objectives could be affected, will be outlined here. This could include specific cumulative effects with another site, or those which could arise as a result of all development across the district. </t>
  </si>
  <si>
    <t>Mitigation and enhancements</t>
  </si>
  <si>
    <t xml:space="preserve">Details of all  mitigation listed in column O and any potential enhancements arising from assessment will be summarised against the relevant assessment here. All potential significant negative and uncertain effects will have mitigation listed. </t>
  </si>
  <si>
    <t>Sites</t>
  </si>
  <si>
    <t>Notes</t>
  </si>
  <si>
    <t>IIA1 Economy:
To deliver economic growth and support the creation of new businesses, whilst supporting the growth and retention of existing businesses</t>
  </si>
  <si>
    <t>Queen's house carpark, Harrow on the Hill, Havelock place, College Road, Station Road East, Greenhill way</t>
  </si>
  <si>
    <t>The redevelopment of these sites to provide mixed use development within Harrow and Wealdstone town centre boundaries could help to enhance current town centre uses and revitalise the area</t>
  </si>
  <si>
    <t>IIA2 Employment:
To create greater employment opportunities and higher value jobs for all ages across the whole borough</t>
  </si>
  <si>
    <t xml:space="preserve">development of multiple mixed use and employment sites within the Harrow and Wealdstone opportunity area could help to ensure a considerable employment offering is available in this area. </t>
  </si>
  <si>
    <t xml:space="preserve">IIA3 Accessibility:
To improve local accessibility to healthcare, education, retail facilities, general community facilities and recreational resources (including open spaces and sports facilities) </t>
  </si>
  <si>
    <t>Harrow town centre sites with residential/all sites across Borough</t>
  </si>
  <si>
    <t>cumulative negative on school provision as most schools are running beyond 95% capacity or over - harrow high school currently running at 91% capacity; Norbury primary at 92%</t>
  </si>
  <si>
    <t>15 sites with poor PTAL scores</t>
  </si>
  <si>
    <t>High number of poorly performing sites with low PTAL could make education/emp/leisure inaccessible without private car.</t>
  </si>
  <si>
    <t>IIA4 Health and Wellbeing:
Enable residents to lead a healthy, good quality life</t>
  </si>
  <si>
    <t>All sites</t>
  </si>
  <si>
    <t xml:space="preserve">Poor access to cycle routes - national cycle routes don't come into the borough, therefore the access to them is poor. Need to check with the client if there are other cycle routes/lanes available to mitigate this. Does local provision help this i.e. does the client know of a good existing cycle network within the Borough? Some mitigation through LP policy M1 - requires development to support the delivery of new local cycle networks - but will these be comprehensive enough and delivered alongside development? </t>
  </si>
  <si>
    <t>IIA5 Housing:
To deliver a range of housing sites and ensure everyone has access to housing, which is affordable, and meets the needs of all residents including the elderly, families with children and other vulnerable groups</t>
  </si>
  <si>
    <t>Large sites</t>
  </si>
  <si>
    <t xml:space="preserve">Potential significant positive through provision of a substantial amount (need to work out how many) new homes, alongside 50% affordable housing </t>
  </si>
  <si>
    <t>small sites</t>
  </si>
  <si>
    <t>Need to work out proportion of sites delivering ~15 homes/0.25 ha as they may not deliver affordable housing. London Plan policy H2 &amp; H4 seems to allow smaller sites to avoid 50% affordable housing</t>
  </si>
  <si>
    <t>IIA6 Sustainable Travel:
To reduce the need to travel and promote sustainable travel habits including walking, cycling and public transport usage.</t>
  </si>
  <si>
    <t>IIA7 Air, Light and Noise Pollution:
To minimise air, light and noise pollution and ensure that future growth does not lead to the further deterioration of environmental conditions</t>
  </si>
  <si>
    <t>Sites in groups (e.g.: sites close together in Wealdstone and Harrow etc)</t>
  </si>
  <si>
    <t>Uncertain impact on pollution due to potential combined impact</t>
  </si>
  <si>
    <t>IIA8 Minimising  Contributions to Climate Change: 
To reduce the borough’s contribution towards the emission of climate change gases</t>
  </si>
  <si>
    <t>residential sites</t>
  </si>
  <si>
    <t>cumulative -ve wrt ev charging points. Could there be a LP requiring all developments to install a proportionate amount of charging points? Only requires EV if providing car parking - but most developments don't state that they are. Should check requirements for parking spaces first, particularly within the London Plan</t>
  </si>
  <si>
    <t>IIA9 Adaptation to Climate Change: 
Adapt to the effects of climate change including flood risk, extreme weather and reduced water availability</t>
  </si>
  <si>
    <t>IIA10 Biodiversity: 
To safeguard and enhance biodiversity and geodiversity and improve connectivity between, and access to, green spaces and functional habitats.</t>
  </si>
  <si>
    <t>IIA11 Historic Environment: 
To conserve and enhance the historic environment, heritage assets (including known and unknown archaeological sites) and their settings and where appropriate improve the quality of the built environment</t>
  </si>
  <si>
    <t>IIA12 Landscape and Townscape:
To conserve and enhance the borough’s landscape and townscape character</t>
  </si>
  <si>
    <t>The redevelopment of these sites to provide mixed use development within the Harrow town centre boundary could help to enhance current town centre uses and revitalise the area</t>
  </si>
  <si>
    <t xml:space="preserve">Green belt sites - royal national ortho hospital and watlinks farm both within GB. </t>
  </si>
  <si>
    <t xml:space="preserve">Development of these sites within GB could erode the current landscape and degrade the GB boundary. </t>
  </si>
  <si>
    <t>Sites partially on greenfield</t>
  </si>
  <si>
    <t xml:space="preserve">development of lots of sites which are partial greenfield could increase the density of development across the borough, changing the current landscape/townscape. </t>
  </si>
  <si>
    <t>IIA13 Soils and Water:
To minimise water and soil pollution and ensure protection of natural resources including greenfield land, soil and minerals resources</t>
  </si>
  <si>
    <t>sites within 1km of watercourses</t>
  </si>
  <si>
    <t xml:space="preserve">the development of multiple sites within close proximity to watercourses at the same time could create a temporary negative effect on water quality. </t>
  </si>
  <si>
    <t>IIA14 Waste: 
To minimise waste.</t>
  </si>
  <si>
    <t>IIA1</t>
  </si>
  <si>
    <t>IIA2</t>
  </si>
  <si>
    <t>IIA3</t>
  </si>
  <si>
    <t>IIA4</t>
  </si>
  <si>
    <t>IIA5</t>
  </si>
  <si>
    <t>IIA6</t>
  </si>
  <si>
    <t>IIA7</t>
  </si>
  <si>
    <t>IIA8</t>
  </si>
  <si>
    <t>IIA9</t>
  </si>
  <si>
    <t>IIA10</t>
  </si>
  <si>
    <t>IIA11</t>
  </si>
  <si>
    <t>IIA12</t>
  </si>
  <si>
    <t>IIA13</t>
  </si>
  <si>
    <t>IIA14</t>
  </si>
  <si>
    <t>Option</t>
  </si>
  <si>
    <t>Provision of employment space</t>
  </si>
  <si>
    <t>Retail and town centre uses</t>
  </si>
  <si>
    <t>Proximity to town/ district centre</t>
  </si>
  <si>
    <t>IMD Income deprivation and employment deprivation</t>
  </si>
  <si>
    <t>Proximity to existing and planned employment areas</t>
  </si>
  <si>
    <t>PTAL Score</t>
  </si>
  <si>
    <t>Proximity to GP surgeries</t>
  </si>
  <si>
    <t>Distance from formal recreation e.g., sport centre, play parks</t>
  </si>
  <si>
    <t>Distance to informal recreation space e.g., open space</t>
  </si>
  <si>
    <t xml:space="preserve">Distance to primary school </t>
  </si>
  <si>
    <t xml:space="preserve">Distance to secondary school </t>
  </si>
  <si>
    <t>Distance from community centre or place of worship</t>
  </si>
  <si>
    <t>Allotment</t>
  </si>
  <si>
    <t>Expected yield</t>
  </si>
  <si>
    <t>Affordable housing</t>
  </si>
  <si>
    <t>Proximity to tube/train station</t>
  </si>
  <si>
    <t>Proximity to bus stop</t>
  </si>
  <si>
    <t>AQFA</t>
  </si>
  <si>
    <t>Sustainable Locations</t>
  </si>
  <si>
    <t xml:space="preserve">Noise pollution </t>
  </si>
  <si>
    <t xml:space="preserve">Night blight map </t>
  </si>
  <si>
    <t xml:space="preserve">Distance to EV charging points </t>
  </si>
  <si>
    <t>Flood risk</t>
  </si>
  <si>
    <t>Proximity to watercourse</t>
  </si>
  <si>
    <t>SSSI proximity</t>
  </si>
  <si>
    <t>Within SSSI impact risk zone</t>
  </si>
  <si>
    <t>Proximity to SINCs</t>
  </si>
  <si>
    <t>Proximity to Tree Preservation orders</t>
  </si>
  <si>
    <t>Proximity to RIGS</t>
  </si>
  <si>
    <t>Scheduled Monuments &amp; Buffer</t>
  </si>
  <si>
    <t>Conservation Areas</t>
  </si>
  <si>
    <t>Listed Buildings</t>
  </si>
  <si>
    <t xml:space="preserve">Locally Listed Builings </t>
  </si>
  <si>
    <t>Archaeological priority areas</t>
  </si>
  <si>
    <t>Registered parks and gardens</t>
  </si>
  <si>
    <t>Green Belt</t>
  </si>
  <si>
    <t>Metropolitan Open Land</t>
  </si>
  <si>
    <t>Protected Views</t>
  </si>
  <si>
    <t>Areas of Special Character</t>
  </si>
  <si>
    <t>Brownfield Land</t>
  </si>
  <si>
    <t>Historic Landfill Sites</t>
  </si>
  <si>
    <t>Agricultural Land Classifications</t>
  </si>
  <si>
    <t>Distance to groundwater protection zones</t>
  </si>
  <si>
    <t>Safeguarded waste management sites</t>
  </si>
  <si>
    <t>Queens_House_Carpark</t>
  </si>
  <si>
    <t>Harrow_on_the_Hill</t>
  </si>
  <si>
    <t>College_Road</t>
  </si>
  <si>
    <t>Havelock_Place</t>
  </si>
  <si>
    <t>Station_Road_East</t>
  </si>
  <si>
    <t>Greenhill_Way</t>
  </si>
  <si>
    <t>Tesco_Station_Road</t>
  </si>
  <si>
    <t>Former_Royal_Mail_Office</t>
  </si>
  <si>
    <t>Poets_Corner</t>
  </si>
  <si>
    <t>Wealdstone_Parole_Office</t>
  </si>
  <si>
    <t>Carpark_Ellen_Webb_Drive</t>
  </si>
  <si>
    <t>Peel_Road</t>
  </si>
  <si>
    <t>Travis_Perkins_Wealdstone</t>
  </si>
  <si>
    <t>Byron_Quarter</t>
  </si>
  <si>
    <t>Iceland_Wealdstone</t>
  </si>
  <si>
    <t>Kodak</t>
  </si>
  <si>
    <t>Former_Kodak_Offices</t>
  </si>
  <si>
    <t>RNOH</t>
  </si>
  <si>
    <t>Watling_Farm</t>
  </si>
  <si>
    <t>Waitrose_South_Harrow</t>
  </si>
  <si>
    <t>Roxeth_Library_Clinic</t>
  </si>
  <si>
    <t>Northolt_Rd_Nursery</t>
  </si>
  <si>
    <t>Grange_Farm</t>
  </si>
  <si>
    <t>Harrow_School_Estate</t>
  </si>
  <si>
    <t>Brethrens_Meeting_Hall</t>
  </si>
  <si>
    <t>Rayners_Lane_Station_Carpark</t>
  </si>
  <si>
    <t>Harrow West Conservative</t>
  </si>
  <si>
    <t>Pinner_Telephone_Exchange</t>
  </si>
  <si>
    <t>Harrow_View_Telephone_Exchange</t>
  </si>
  <si>
    <t>North_Harrow_Methodist_Church</t>
  </si>
  <si>
    <t>Hatch_End_Telephone_Exchange</t>
  </si>
  <si>
    <t>Harrow_Arts_Centre</t>
  </si>
  <si>
    <t>Vernon_Lodge</t>
  </si>
  <si>
    <t>Belmont_Clinic</t>
  </si>
  <si>
    <t>Travellers_Rest_Kenton_Road</t>
  </si>
  <si>
    <t>Kenton_Rd_Telephone_Exchange</t>
  </si>
  <si>
    <t>Wolstenholme</t>
  </si>
  <si>
    <t>Canons_Park_Station_Carpark</t>
  </si>
  <si>
    <t>Anmer_Lodge</t>
  </si>
  <si>
    <t>Stanmore_Station_Carpark</t>
  </si>
  <si>
    <t>Nature of effects</t>
  </si>
  <si>
    <t>Significance Scores</t>
  </si>
  <si>
    <t>Criterion</t>
  </si>
  <si>
    <t>Description</t>
  </si>
  <si>
    <t>Symbol</t>
  </si>
  <si>
    <t>Definitions of Significance of Effects Against the SA Objectives</t>
  </si>
  <si>
    <t>Assumptions on the nature of effects</t>
  </si>
  <si>
    <t xml:space="preserve">Significance </t>
  </si>
  <si>
    <t>An assessment of the significance of the potential effects identified. This could be a positive effect, negative effect, neutral effect, significant positive effect or significant negative effect. The definitions for these effects are detailed to the right.</t>
  </si>
  <si>
    <t>++</t>
  </si>
  <si>
    <r>
      <t>Significant Positive Effec</t>
    </r>
    <r>
      <rPr>
        <sz val="10"/>
        <color theme="1"/>
        <rFont val="Arial"/>
        <family val="2"/>
      </rPr>
      <t>t: the policy option supports the achievement of this objective; it addresses all relevant assessment questions and could result in a potentially significant beneficial effect e.g. improved access by walking and cycling modes to a local or town centre</t>
    </r>
  </si>
  <si>
    <t>Permanent
Continual
Magnitude: High 80%+ receptor or environmental capacity affected; or Medium 40-80% of receptor or environmental capacity of affected
The effect could be to:
•	enhance and redefine the location in a positive manner, making a contribution at a national or international scale; 
•	repair or restore receptors badly damaged or degraded through previous uses; and/or 
•	improve one or more key elements/features/ characteristics of a receptor with recognised quality such as a specific regional or national designation.</t>
  </si>
  <si>
    <t>Permanent/temporary</t>
  </si>
  <si>
    <t xml:space="preserve">An assessment of whether the predicted effects would be permanent (P), or temporary (T). </t>
  </si>
  <si>
    <t>Reversible/Irreversible</t>
  </si>
  <si>
    <t xml:space="preserve">An assessment of whether or not the identified effect can be reversed (R) e.g. the loss of greenfield land to development would be irreversible (I). </t>
  </si>
  <si>
    <t>Spatial extent</t>
  </si>
  <si>
    <t xml:space="preserve">How far the effect is predicted to be spread geographically: </t>
  </si>
  <si>
    <t>Low (L) = A specific area within SDDC</t>
  </si>
  <si>
    <t>Medium (M) = Across the entire SDDC, possibly reaching to neighbouring boroughs</t>
  </si>
  <si>
    <t>High (H) = Beyond the SDDC, with national or international ramifications</t>
  </si>
  <si>
    <t xml:space="preserve">An assessment of the proportion of the receptor affected by the identified effect. </t>
  </si>
  <si>
    <t xml:space="preserve">Low (L) =20-40% of receptor or capacity affected </t>
  </si>
  <si>
    <t>+</t>
  </si>
  <si>
    <r>
      <t>Minor Positive Effect:</t>
    </r>
    <r>
      <rPr>
        <sz val="10"/>
        <color theme="1"/>
        <rFont val="Arial"/>
        <family val="2"/>
      </rPr>
      <t xml:space="preserve"> the policy option supports the achievement of this objective; it addresses some relevant assessment questions, although it may have only a minor beneficial effect</t>
    </r>
  </si>
  <si>
    <t xml:space="preserve">Reversible
Infrequent or intermittent
Magnitude: Low 20-40% of receptor or capacity affected.
The size, nature and location of a proposed scheme would: 
•	improve undesignated yet recognised receptor qualities at the neighbourhood scale; 
•	fit into or with the existing location and existing receptor qualities; and/or
•	enable the restoration of valued characteristic features partially lost through other land uses.  </t>
  </si>
  <si>
    <t>Medium (M) = 40-80% of receptor affected</t>
  </si>
  <si>
    <t>High (H) =80+% of the receptor affected</t>
  </si>
  <si>
    <t xml:space="preserve">Duration </t>
  </si>
  <si>
    <t>An assessment of the time period the predicted effects are likely to last. This could be:</t>
  </si>
  <si>
    <t>Short (S)= 0-5 years</t>
  </si>
  <si>
    <t>Medium (M) = 5-10 years</t>
  </si>
  <si>
    <t xml:space="preserve">Long (L)= 10 years or more, up to the end of the Local Plan period </t>
  </si>
  <si>
    <t>Direct/Indirect</t>
  </si>
  <si>
    <t xml:space="preserve">An assessment of whether the predicted effect will be directly (D) as a result of option implementation, or indirectly (I) caused by the policy option. </t>
  </si>
  <si>
    <r>
      <t>Neutral Effect:</t>
    </r>
    <r>
      <rPr>
        <sz val="10"/>
        <color theme="1"/>
        <rFont val="Arial"/>
        <family val="2"/>
      </rPr>
      <t xml:space="preserve"> the policy option has no impact or effect and is neutral insofar as the benefits and drawbacks appear equal and neither is considered significant</t>
    </r>
  </si>
  <si>
    <t>N/A</t>
  </si>
  <si>
    <t>Likelihood</t>
  </si>
  <si>
    <t xml:space="preserve">An assessment of how likely it is that the implementation of the policy option will lead to the precited effect. This could be low (L), moderate (M) or high (H). </t>
  </si>
  <si>
    <t>?</t>
  </si>
  <si>
    <r>
      <t>Uncertain Effect:</t>
    </r>
    <r>
      <rPr>
        <sz val="10"/>
        <color theme="1"/>
        <rFont val="Arial"/>
        <family val="2"/>
      </rPr>
      <t xml:space="preserve"> Uncertain or insufficient information on which to determine the assessment this stage</t>
    </r>
  </si>
  <si>
    <t>Cumulative effect</t>
  </si>
  <si>
    <t xml:space="preserve">An assessment of whether or not there is potential for a cumulative effect to occur on the IIA objective as a result of the policy option working in combination with other circumstances, policies or factors. Y= potential cumulative effect. No potential cumulative effect identified. </t>
  </si>
  <si>
    <t>-</t>
  </si>
  <si>
    <r>
      <t>Minor Negative Effect:</t>
    </r>
    <r>
      <rPr>
        <sz val="10"/>
        <color theme="1"/>
        <rFont val="Arial"/>
        <family val="2"/>
      </rPr>
      <t xml:space="preserve"> the policy option appears to conflict with the achievement of this objective; it does not address relevant assessment questions and may result in minor adverse effects</t>
    </r>
  </si>
  <si>
    <t>Reversible
Infrequent or intermittent
Magnitude: Low 20-40% of receptor or capacity affected.
The size, nature and location of a proposed scheme would: 
•	be out of scale with the location; or 
•	leave an adverse impact on a receptor of recognised quality such as a specific district or county designation.</t>
  </si>
  <si>
    <t>- -</t>
  </si>
  <si>
    <r>
      <t>Significant Negative Effect:</t>
    </r>
    <r>
      <rPr>
        <sz val="10"/>
        <color theme="1"/>
        <rFont val="Arial"/>
        <family val="2"/>
      </rPr>
      <t xml:space="preserve"> the policy option works against the achievement of this objective; it could exacerbate a negative situation and may result in a potentially significant adverse effect e.g. loss of all or part of a designated ecological site of national importance.</t>
    </r>
  </si>
  <si>
    <t>Permanent 
Irreversible
Continual
Magnitude: High 80%+ receptor or environmental capacity affected; or Medium 40-80% of receptor or environmental capacity of affected
The effect could be to:
•	permanently degrade, diminish or destroy the integrity of the receptor; 
•	cause a very high quality receptor to be permanently changed and its quality diminished; 
•	cannot be fully mitigated and may cumulatively amount to a severe adverse effect;  
•	be at a considerable variance to the location, degrading the integrity of the receptor; and/or 
•	will be substantially damaging to a high quality receptor such as a specific regional or national designation.</t>
  </si>
  <si>
    <t>N</t>
  </si>
  <si>
    <t>S01</t>
  </si>
  <si>
    <t>S02</t>
  </si>
  <si>
    <t>S03</t>
  </si>
  <si>
    <t>S04</t>
  </si>
  <si>
    <t>S05</t>
  </si>
  <si>
    <t>S06</t>
  </si>
  <si>
    <t>S07</t>
  </si>
  <si>
    <t>S08</t>
  </si>
  <si>
    <t>S09</t>
  </si>
  <si>
    <t>S010</t>
  </si>
  <si>
    <t>S011</t>
  </si>
  <si>
    <t>S012</t>
  </si>
  <si>
    <t>S013</t>
  </si>
  <si>
    <t>S014</t>
  </si>
  <si>
    <t>Significant positive</t>
  </si>
  <si>
    <t>+ +</t>
  </si>
  <si>
    <t>Minor Positive</t>
  </si>
  <si>
    <t>Neutral</t>
  </si>
  <si>
    <t>Uncertain</t>
  </si>
  <si>
    <t>Minor Negative</t>
  </si>
  <si>
    <t>Significant Negative</t>
  </si>
  <si>
    <t>--</t>
  </si>
  <si>
    <t>Harrow_West_Conservative</t>
  </si>
  <si>
    <t>Harrow View Telephone Exchange</t>
  </si>
  <si>
    <t>Queen’s House Carpark</t>
  </si>
  <si>
    <t>Harrow and Wealdstone</t>
  </si>
  <si>
    <t>142 C3 Units</t>
  </si>
  <si>
    <t>Reprovided carpark spaces
Residential – 142 C3 Units
Town Centre Uses</t>
  </si>
  <si>
    <t>Brownfield</t>
  </si>
  <si>
    <t xml:space="preserve">None. </t>
  </si>
  <si>
    <t>IIA framework</t>
  </si>
  <si>
    <t>Assessment</t>
  </si>
  <si>
    <t>IIA objective</t>
  </si>
  <si>
    <t>SA</t>
  </si>
  <si>
    <t>Assessment Questions</t>
  </si>
  <si>
    <t xml:space="preserve">Assessment Question Screened in? </t>
  </si>
  <si>
    <t>GIS Data Available?</t>
  </si>
  <si>
    <t xml:space="preserve">Enhancement </t>
  </si>
  <si>
    <t>LBHC Comments</t>
  </si>
  <si>
    <t xml:space="preserve">Link </t>
  </si>
  <si>
    <t>Support existing and new businesses within the borough by encouraging innovation, diversification and good quality economic development?</t>
  </si>
  <si>
    <t>No</t>
  </si>
  <si>
    <t>Yes</t>
  </si>
  <si>
    <t>Direct</t>
  </si>
  <si>
    <t>Low</t>
  </si>
  <si>
    <t>Medium/Long</t>
  </si>
  <si>
    <t>Localised</t>
  </si>
  <si>
    <t>Permanent/Irreversible</t>
  </si>
  <si>
    <t>Significant Positive</t>
  </si>
  <si>
    <t>The site makes provision for town centre uses. The site is also located within Harrow Metropolitan Centre. The development of this site is subsequently likely to provide some benefits to the local economy- including within the Harrow and Wealdstone Opportunity Area. Therefore, a potential significant positive effect is identified.</t>
  </si>
  <si>
    <t>Support the provision of world class infrastructure and connectivity?</t>
  </si>
  <si>
    <t xml:space="preserve">Support flexible working practices? </t>
  </si>
  <si>
    <t>Protect and retain an adequate supply of employment floor space to address business needs?</t>
  </si>
  <si>
    <t>Enhance the vitality and viability of town centres, by retaining and providing additional floor space for town centre use?</t>
  </si>
  <si>
    <t>Safeguard existing town centres?</t>
  </si>
  <si>
    <t>Maintain a range of uses in town centres including retail, community infrastructure, culture, residential and employment?</t>
  </si>
  <si>
    <t>Improve existing shopping facilities within town centres and neighbourhood parades?</t>
  </si>
  <si>
    <t>Support the redevelopment / intensification of existing employment land to provide additional and high quality employment floor space?</t>
  </si>
  <si>
    <t>Support the economic regeneration of areas such as the Harrow and Wealdstone Opportunity Area?</t>
  </si>
  <si>
    <t>Create new jobs in high value sectors, including in the green sector?</t>
  </si>
  <si>
    <t>Medium(10yrs)</t>
  </si>
  <si>
    <t>The site is located 500m from an employment site, allowing residents of the site access to employment opportunities. The site also makes provision for town centre uses, which is likely to generate some employment opportunities. As the site is located in an area of high deprivation, provision of employment opportunities could subsequently also improve rates of deprivation in the area. Therefore, a potential significant positive effect is identified.</t>
  </si>
  <si>
    <t xml:space="preserve">Encourage developers to demonstrate how they are investing in skills and employing local people? </t>
  </si>
  <si>
    <t xml:space="preserve">Ensure all residents have equitable access to local services and facilities, taking into account the needs of an aging population, including:
o	education facilities?
o	recreation facilities?
o	health services? </t>
  </si>
  <si>
    <t>In terms of accessibility, the site is located within walking distance of a primary school (300m), a secondary school (500m) and a GP surgery (400m), suggesting good accessibility to some local facilities and services. The site is also located 400m from formal recreation and 100m from informal recreation. The site is classed as having a PTAL score of 6, suggesting no issues with accessibility to public transport. Therefore, a potential significant positive effect is identified.</t>
  </si>
  <si>
    <t>Increase the delivery of new or enhanced community and health facilities?</t>
  </si>
  <si>
    <t>Help ensure all children have access to a local school within reasonable walking distance?</t>
  </si>
  <si>
    <t>Increase education facility provision for children with learning disabilities?</t>
  </si>
  <si>
    <t>Ensure local facilities have capacity to accommodate proposed development?</t>
  </si>
  <si>
    <t>Ensure all residents have equitable access to education, community services and facilities irrespective of race, religion, sex, age, sexual orientation, disability, gender reassignment, marriage and civil partnership or pregnancy/maternity?</t>
  </si>
  <si>
    <t>Avoid an adverse/ discriminatory impact on protected characteristics/equality groups?</t>
  </si>
  <si>
    <t>Ensure development is built to accessible and inclusive design standards to address the needs of a range of users, including those who are disabled, elderly, families with children?</t>
  </si>
  <si>
    <t>Use design to create safe and attractive neighbourhoods, suitable for all members of the community, which contribute towards quality of life and community cohesion?</t>
  </si>
  <si>
    <t>The site is located within walking distance of a community centre (300m), formal recreation (600m),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</si>
  <si>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Local Plan Policy M1 Sustainable Transport requires developments to support the delivery of new local cycle networks, as well as provide accessible cycle parking for all users.</t>
  </si>
  <si>
    <t>Ensure everyone has access to places to mix and meet such as community facilities (e.g.: community halls and places of worship) and recreation facilities?</t>
  </si>
  <si>
    <t>Increase and improve opportunities for active travel including walking and cycling?</t>
  </si>
  <si>
    <t>Increase and improve provision of informal and formal recreation (e.g.: swimming pool, sports centre) facilities?</t>
  </si>
  <si>
    <t>Ensure everyone has access to open space to help promote healthy lifestyles and wellbeing</t>
  </si>
  <si>
    <t xml:space="preserve">Increase provision of private amenity space? </t>
  </si>
  <si>
    <t>Encourage the protection of allotments and encourage the delivery of new spaces to grow food?</t>
  </si>
  <si>
    <t xml:space="preserve">Ensure all representative groups will be consulted and engaged with? </t>
  </si>
  <si>
    <t>Increase the number of additional homes delivered to meet local needs/targets?</t>
  </si>
  <si>
    <t>Long(20+yrs)</t>
  </si>
  <si>
    <t>The site makes provision for a minimum of 142 C3 units. In line with Policy H04, the site should seek to secure a minimum of 35-50% affordable homes, subject to viability. Therefore, a potential significant positive effect is identified.</t>
  </si>
  <si>
    <t xml:space="preserve">Increase the delivery of the right size of housing to address local needs, particularly family sized housing (three bed or more)? </t>
  </si>
  <si>
    <t>Provide affordable homes of the tenure and size to meet the identified needs?</t>
  </si>
  <si>
    <t>Increase the delivery number of and range of suitable accommodation to address the needs of older people (including those who require support or care)?</t>
  </si>
  <si>
    <t>Increase the delivery of homes built to accessible and adaptable standards (e.g. Part M of building regulations 2010) to address the needs of a range of users/occupants; such as those with disabilities, wheel chair users and families with children?</t>
  </si>
  <si>
    <t>Provide a range of different sized housing sites in order to maintain a stable supply and five-year land supply of deliverable sites?</t>
  </si>
  <si>
    <t>Ensure new development is located within an accessible distance to facilities, services and jobs via the use of sustainable modes of transport?</t>
  </si>
  <si>
    <t xml:space="preserve">In terms of sustainable transport, the site is located within 300m walking distance from Harrow on the Hill tube station and less than 100m to an existing bus stop/station. The site is classed as having a PTAL score of 6, suggesting no issues with accessibility to public transport. The site is also located within walking distance from a primary school (300m), secondary school (500m), GP surgery (400m) and employment site (500m).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</si>
  <si>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Encourage intensification in existing residential areas in the most accessible locations within the borough?</t>
  </si>
  <si>
    <t>Improve existing cycling and walking network and provide new routes?</t>
  </si>
  <si>
    <t>Increase and improve opportunities to access public transport including where there are existing issues (such as steps)?</t>
  </si>
  <si>
    <t>Reduce congestion on the strategic and local road network though the delivery of new or enhanced transport and communications infrastructure?</t>
  </si>
  <si>
    <t>Ensure new and existing communities are not adversely affected by poor air quality and noise pollution including from increasing vehicular movement and commercial activities, either through their location or through causing a further deterioration as a result of new development?</t>
  </si>
  <si>
    <t xml:space="preserve">The site is located within an AQFA, and is affected by existing light pollution and noise pollution. Additional air, noise and light pollution may be generated through construction, however this effect is likely to be temporary. Additionally, the site is located within the Harrow and Wealdstone Opportunity Area, which may lead to additional pollution having a negilble effect. Local Plan Policies GR7: External Lighting and GR1: Achieving a High Standard of Development should help to ensure light, air and noise pollution levels are not exacerbated by the redevelopment of the site. Therefore, a neutral effect is identified.  </t>
  </si>
  <si>
    <t>Local Plan Policy GR7 External Lighting requires sites to be designed to minimise harm from light pollution.
Policy GR1 Achieving a High Standard of Development should minimise the impacts of noise, air quality and light pollution on future and existing occupiers.</t>
  </si>
  <si>
    <t>Avoid exacerbating light pollution by keeping external lighting to the minimum required for safety and security?</t>
  </si>
  <si>
    <t>Support the delivery of renewable and low carbon energy capacity (including small scale, community energy projects and district heat networks) in line with the London Plan (2021)?</t>
  </si>
  <si>
    <t>District-wide</t>
  </si>
  <si>
    <t xml:space="preserve">An existing EV charger is within 100m of the site (within a positive distance according to the criteria). This supports the shift towards the use of EVs. Therefore, a potential significant positive effect is identified.  </t>
  </si>
  <si>
    <t>Support the shift towards usage of electric and ultralow emissions vehicles?</t>
  </si>
  <si>
    <t>Promote a low carbon local economy?</t>
  </si>
  <si>
    <t>Ensure new developments are energy efficient?</t>
  </si>
  <si>
    <t>Minimise greenhouse gas emissions?</t>
  </si>
  <si>
    <t>Minimise flood risk and ensure new development contributes to the provision of sustainable urban drainage?</t>
  </si>
  <si>
    <t xml:space="preserve">The site is located in Flood Zone 1 and does not lie within close proximity of a watercourse, however, the site is at high risk of surface water flooding, particularly along the south west of the site. Safe access and egress routes should be directed to the north west of the site towards Kymberly Road. Development should be directed away from the southern and eastern areas of the site. The risk of surface water flooding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Therefore, a potential minor negative effect is identified.  </t>
  </si>
  <si>
    <t>Ensure new development is designed to withstand future climate change e.g. overheating and increased storm severity?</t>
  </si>
  <si>
    <t>Encourage the development of new green infrastructure which creates a connected network of green and blue infrastructure across the borough and within the wider area?</t>
  </si>
  <si>
    <t>Avoid adverse effects on European designated habitats sites?</t>
  </si>
  <si>
    <t xml:space="preserve">There are no designated nature conservation or geological sites within or in close proximity to the site. Policy GI3 Biodiversity also requires that the site should provide 15% biodiversity net gain. Therefore, a minor positive effect is identified.  </t>
  </si>
  <si>
    <t>Local Plan Policy GI3: Biodiversity highlights that any loss of biodiversity must be avoided through the development of this site, and requires developments to provide 15% BNG.</t>
  </si>
  <si>
    <t>Conserve, enhance and repair nationally and locally designated wildlife sites?</t>
  </si>
  <si>
    <t>Conserve, enhance and repair natural and semi natural habitats?</t>
  </si>
  <si>
    <t>Contribute to the delivery of new or safeguard existing BAP priority species and habitats?</t>
  </si>
  <si>
    <t>Achieve biodiversity net gain (BNG) in new developments?</t>
  </si>
  <si>
    <t>Provide new or improved access to greenspaces?</t>
  </si>
  <si>
    <t>Contribute to creating a network of new wildlife habitats, (considering all public, private and shared greenspaces within the borough)?</t>
  </si>
  <si>
    <t>Protect sites of geological importance?</t>
  </si>
  <si>
    <t>IIA11 Historic Environment: 
To conserve and enhance the historic environment, heritage assets (including known and unknown archaeological sites) and their settings</t>
  </si>
  <si>
    <t>Conserve and/or enhance heritage assets, historic environment, and their settings?</t>
  </si>
  <si>
    <t xml:space="preserve">The site does not lie in close proximity to any designated heritage assets. Damage or loss of heritage assets should subsequently be avoided through the development of this site. Therefore, a potential minor positive effect is identified. </t>
  </si>
  <si>
    <t>Maintain and enhance access to cultural heritage assets?</t>
  </si>
  <si>
    <t>Ensure that new development uses existing historic character and heritage significance to guide new development and respond appropriately to local character, townscape and context?</t>
  </si>
  <si>
    <t>Contribute to the better management of heritage assets and contribute to conserving heritage at risk?</t>
  </si>
  <si>
    <t>Improve the condition of the historic environment?</t>
  </si>
  <si>
    <t>Encourage heritage-led regeneration?</t>
  </si>
  <si>
    <t>Help provide solutions to those assets on the Heritage at Risk register?</t>
  </si>
  <si>
    <t>Respect, maintain and strengthen local landscape and townscape character and distinctiveness?</t>
  </si>
  <si>
    <t xml:space="preserve">The site does not lie within areas of Green Belt or MOL, or within an area of special character. The site does fall within the protected views and restricted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</si>
  <si>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Local Plan Policy GR1 Achieving a High Standard of Development Design and Layout Considerations requires all development proposals to respect the character and landscape of which it is built in.</t>
  </si>
  <si>
    <t>Promote high quality and contextually successful design?</t>
  </si>
  <si>
    <t>Avoid development of Green Belt and Metropolitan Open Land which would have a negative visual impact?</t>
  </si>
  <si>
    <t>Protect sensitive areas and protected views?</t>
  </si>
  <si>
    <t>Safeguard landscape and townscape features such as trees?</t>
  </si>
  <si>
    <t xml:space="preserve">Seek to improve or remediate contaminated land or reuse previously developed land which has not been restored?  </t>
  </si>
  <si>
    <t xml:space="preserve">The site lies on land classified as 'urban' and on PDL. The site is not within a groundwater protection zone or a historic landfill site. The site does not lie near to a water body, so water pollution as a result of construction would be limited. Therefore, a potential minor positive effect is identified. </t>
  </si>
  <si>
    <t>Avoid development of greenfield land?</t>
  </si>
  <si>
    <t>Promote the efficient use of minerals?</t>
  </si>
  <si>
    <t>Protect soil quality and avoid soil pollution?</t>
  </si>
  <si>
    <t>Ensure water resources are used efficiently and contribute to the achievement of residential and commercial water usage targets in new developments?</t>
  </si>
  <si>
    <t>Protect groundwater and surface water, including water bodies, from pollution and contribute to improving the water quality of groundwater and water bodies?</t>
  </si>
  <si>
    <t xml:space="preserve">Ensure adequate provision for sewerage infrastructure is made for new developments in line with predicted needs?  </t>
  </si>
  <si>
    <t>Encourage new developments to provide adequate space for waste separation?</t>
  </si>
  <si>
    <t>The site is not located on or near to a safeguarded waste site. The development of this site in isolation will likely have no influence on waste minimisation across Harrow Borough.  However, Local Plan policy CE1 Reducing and Managing Waste requires adequate general waste, recycling and organic material facilities to be delivered in a development, as well as suggests that building materials should be repurposed where possible.</t>
  </si>
  <si>
    <t>Local Plan policy CE1 Reducing and Managing Waste requires adequate general waste, recycling and organic material facilities to be delivered in a development, as well requires developments to apply circular economy principles in order to improve resource efficiency.</t>
  </si>
  <si>
    <t xml:space="preserve">Encourage the repurposing and refurbishing of buildings, instead of demolition?  </t>
  </si>
  <si>
    <t>Ensure waste is dealt with in line with circular economy principles?</t>
  </si>
  <si>
    <t>Safeguard existing waste management sites?</t>
  </si>
  <si>
    <t xml:space="preserve">Harrow on the Hill </t>
  </si>
  <si>
    <t xml:space="preserve">	Harrow and Wealdstone</t>
  </si>
  <si>
    <t>399 C3 Units</t>
  </si>
  <si>
    <t>Enhanced public transport hub. 
Residential- 4854sqm C3 Units
Town centre uses</t>
  </si>
  <si>
    <t>None</t>
  </si>
  <si>
    <t>The site makes provision for retail/town centre uses. The site is also located within Harrow metropolitan centre. The development of this site is subsequently likely to provide some benefits to the local economy- including within the Harrow and Wealdstone Opportunity Area- and provide some employment opportunities. Therefore, a potential significant positive effect is identified.</t>
  </si>
  <si>
    <t>The site is located 500m from an employment site, allowing residents of the site access to employment opportunities. The site also makes provision for town centre uses, which is likely to generate some employment opportunities. As the site is located in an area of medium deprivation, provision of employment opportunities could subsequently also improve rates of deprivation in the area. Therefore, a potential significant positive effect is identified.</t>
  </si>
  <si>
    <t>In terms of accessibility, the site is located within walking distance of a primary school (300m), a secondary school (1000m) and a GP surgery (600m), suggesting good accessibility to some local facilities and services. The site is also located 400m from formal recreation and 100m from informal recreation. The site is classed as having a PTAL score of 6, suggesting no issues with accessibility to public transport. The site also makes provision for some town centre uses. Therefore, a potential significant positive effect is identified.</t>
  </si>
  <si>
    <t>The site is located within walking distance of a community centre (300m), formal recreation (400m),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</si>
  <si>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399 C3 units. In line with Policy H04, the site should seek to secure a minimum of 35-50% affordable homes, subject to viability. Therefore, a potential significant positive effect is identified.</t>
  </si>
  <si>
    <t xml:space="preserve">In terms of sustainable transport, the site is located within 100m walking distance from Harrow on the Hill tube station and less than 100m to an existing bus stop/station. Redevelopment will provide improvements to these public transport stations. The site is classed as having a PTAL score of 6, suggesting no issues with accessibility to public transport. The site is also located within walking distance from a primary school (300m), secondary school (1000m), GP surgery (600m) and employment site (400m).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</si>
  <si>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An existing EV charger is within 200m of the site (within a positive distance according to the criteria). Additionally, as the site will reprovide car parking spaces, electric vehicle charging will be provided in line with Local Plan Policy CN2: Energy Infrastructure. The site subsequently supports the shift to EV vehicles. Therefore, a potential significant positive effect is identified.  </t>
  </si>
  <si>
    <t xml:space="preserve">The site is at high risk of surface water flooding, particularly along Station Approach which could make the site vulnerable to future flooding events. Safe access and egress routes should be directed to the northwest of the northern site towards College Road and southwest of the southern site towards Lowlands Roads where there is a lower risk of flooding. Development should be directed away from the northern area of the northern site and southeast area of the southern site.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    </t>
  </si>
  <si>
    <t xml:space="preserve">The site does not lie within an archaeological priority area or historic park/garden, or in proximity to an ancient monument,  nationally listed building or a locally listed building. The site is adjacent to a conservation area however. Local Plan Policy HE1 Historic Environment provides some mitigation as the policy will seeks to ensure developments do not  cause harm to heritage assets and their settings. Therefore, a minor negative effect is identified.  </t>
  </si>
  <si>
    <t>Local Plan Policy HE1 Historic Environment will not support proposals that will cause harm to heritage assets.</t>
  </si>
  <si>
    <t xml:space="preserve">The site does not lie within areas of Green Belt or MOL, or within an area of special character. The site does fall within the protected views and restricted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</si>
  <si>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Local Plan Policy GR1 Achieving a High Standard of Development
Design and Layout Considerations requires all development proposals to respect the character and landscape of which it is built in.</t>
  </si>
  <si>
    <t xml:space="preserve">The site lies on land classified as 'urban' and on PDL. The site is not within a groundwater protection zone or a historic landfill site.  The site does not lie near to a water body, so water pollution as a result of construction would be limited. Therefore, a potential minor positive effect is identified.  </t>
  </si>
  <si>
    <t>15-29 College Road</t>
  </si>
  <si>
    <t>Harrow Town Centre</t>
  </si>
  <si>
    <t>95 C3 Units</t>
  </si>
  <si>
    <t>Residential- 95 C3 Units
Town centre uses</t>
  </si>
  <si>
    <t xml:space="preserve">This mixed-use site makes provision for town centre uses within Harrow Town Centre, which forms part of the Harrow and Wealdstone Opportunity Area. The development of this site is subsequently likely to provide benefits to the local economy - including within the Opportunity Area- and provide some employment opportunities. However, it is unclear whether retail floorspace / employment opportunities will be increased through the redevelopment of the site, or if the development of the site will lead to the loss of any employment space and opportunities, particularly those relating to office space. Therefore, an uncertain effect has been recorded. </t>
  </si>
  <si>
    <t xml:space="preserve">Further details of the site redevelopment could mitigate the uncertain effect identified. </t>
  </si>
  <si>
    <t xml:space="preserve">The site is located within 800m of an employment site, allowing residents of the site access to employment opportunities. The site also makes provision for town centre uses which is likely to generate some employment opportunities. However, it is unclear whether retail floorspace / employment opportunities will be increased through the redevelopment of the site, or if the development of the site will lead to the loss of any employment space and opportunities, particularly those relating to office space. Therefore, an uncertain effect has been recorded. </t>
  </si>
  <si>
    <t>Medium</t>
  </si>
  <si>
    <t>Permanent/Reversible</t>
  </si>
  <si>
    <t>In terms of accessibility, the site is located within walking distance of a primary school (700m), secondary school (400m) and GP practice (900m), suggesting good accessibility to some local facilities and services. The site is also located within walking distance of formal recreation (200m) and informal recreation (300m). The site is classed as having a PTAL score of 6, suggesting no accessibility issues to public transport. Therefore, a potential significant positive effect is identified.</t>
  </si>
  <si>
    <t xml:space="preserve">Policy CI1: Safeguarding and Securing Social Infrastructure requires sites to make contributions towards the provision of enhanced or new social infrastructure, in locations where there are existing capacity issues or a need is identified, to support new development. </t>
  </si>
  <si>
    <t xml:space="preserve">The site is located within walking distance of formal and informal recreation.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It is noted that the site currently includes a church, which would be lost through the development of the site. It is unclear if this could be proven as a facility no longer needed, in accordance with Local Plan Policy CI1: Social Infrastructure, or if this would need to be provided elsewhere - particularly given the number of other sites proposed for development within Harrow Town Centre which could include residential development. Therefore, an uncertain effect has been recorded. </t>
  </si>
  <si>
    <t>Further details of the site redevelopment could mitigate the uncertain effect identified. The Local Plan should consider retaining the church unless it is demonstrated that there is no need for it.</t>
  </si>
  <si>
    <t xml:space="preserve">The site is expected to provide a minimum of 95 new dwellings. In line with Policy H04, the site should seek to secure a minimum of 35-50% affordable homes, subject to viability. Therefore, a potential minor positive effect has been recorded. </t>
  </si>
  <si>
    <t>Local Plan Policy HO5 Genuinely Affordable Housing requires sites over 10 units to provide 35-50% affordable housing, where possible.</t>
  </si>
  <si>
    <t xml:space="preserve">In terms of sustainable transport, the site is located within walking distance to Harrow on the Hill rail/tube station and an existing bus stop/station. The site has a PTAL score of 6, suggesting good accessibility to public transport. The site is located within walking distance from a primary school, secondary school, and multiple areas of employment. It is noted that a GP surgery lies just beyond reasonable walking distance (800m).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</si>
  <si>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not located within an AQFA and is not affected by existing noise pollution. The site is affected by existing light pollution however. Additional air, noise and light pollution may be generated through construction, although this effect is likely to be temporary. The site is located within the Harrow and Wealdstone Opportunity Area however, which may lead to additional pollution having a negilble effect. Local Plan Policies GR7: External Lighting and GR1: Achieving a High Standard of Development should also help to ensure light, air and noise pollution levels are not exacerbated by the redevelopment of the site. Therefore, a neutral effect is identified. </t>
  </si>
  <si>
    <t>Indirect</t>
  </si>
  <si>
    <t>An existing, publicly available EV charger is within 200m of the site (within a positive distance according to the criteria). The site subsequently supports the shift to EV vehicles. Therefore, a potential minor positive effect has been recorded.</t>
  </si>
  <si>
    <t xml:space="preserve">Local Plan Policy CN2: Energy Infrastructure requires electric vehicle charging to be provided on site, if car parking is proposed. </t>
  </si>
  <si>
    <t>The site is located in Flood Zone 1 and does not lie within close proximity of a watercourse. It is therefore unlikely to flood. Therefore, a potential minor positive effect is identified.</t>
  </si>
  <si>
    <t xml:space="preserve">The site does not lie within or in close proximity to a conservation area, archaeological priority area or historic park/garden, nor in proximity to an ancient monument or nationally listed building. The site is within 50m of a locally listed building however. Local Plan Policy HE1 Historic Environment provides some mitigation as the policy will seeks to ensure developments do not  cause harm to heritage assets and their settings. Therefore, a minor negative effect is identified.  </t>
  </si>
  <si>
    <t xml:space="preserve">The site does not lie within areas of Green Belt or MOL, or within an area of special character. The site does fall within the protected views setting corridor, however as the site is already developed, it is not expected that the townscape would be significantly altered. Additionally, Local Plan Policies GR1: Achieving a High Standard of Development Design and Layout Considerations, GR4: Building Heights and GR5: View Management  require all development proposals to respect the character and landscape and protected views, with tall buildings permitted within the Harrow and Wealdstone Opportunity Area. Therefore, a neutral effect is identified.  </t>
  </si>
  <si>
    <t>Local Plan Policies GR1: Achieving a High Standard of Development Design and Layout Considerations, GR4: Building Heights and GR5: View Management  require all development proposals to respect the character and landscape and protected views, with tall buildings permitted within the Harrow and Wealdstone Opportunity Area.</t>
  </si>
  <si>
    <t>Havelock Place</t>
  </si>
  <si>
    <t>323 C3 units</t>
  </si>
  <si>
    <t>Residential- 323 C3 Units
Town centre uses</t>
  </si>
  <si>
    <t xml:space="preserve">This mixed-use site makes provision for town centre uses within Harrow Town Centre, which forms part of the Harrow and Wealdstone Opportunity Area. The development of this large site is subsequently likely to provide benefits to the local economy - including within the Opportunity Area- and provide some employment opportunities. However, it is unclear whether retail floorspace / employment opportunities will be increased through the redevelopment of the site, or if the development of the site will lead to the loss of any employment space, particularly office space. Therefore, an uncertain effect has been recorded. </t>
  </si>
  <si>
    <t xml:space="preserve">The site is located within 800m of an employment site, allowing residents of the site access to employment opportunities. The site also makes provision for town centre uses which is likely to generate some employment opportunities. As the site is located in an area of medium deprivation, provision of employment opportunities could subsequently also improve rates of deprivation in the area. However, it is unclear whether retail floorspace / employment opportunities will be increased through the redevelopment of the site, or if the development of the site will lead to the loss of any employment space, particularly office space. Therefore, an uncertain effect has been recorded. </t>
  </si>
  <si>
    <t xml:space="preserve">The site has good access to town centre uses and public transport, and is within reasonable walking distance of primary and secondary schools. There is also good access to formal and informal leisure facilities, although it is noted that there is limited access to a GP surgery on foot. The site has a PTAL score of 6, suggesting good accessibility to public transport. Therefore, an overall significant positive effect has been recorded. </t>
  </si>
  <si>
    <t>The site is located within walking distance of a place of worship and both informal and formal recreation.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Therefore, a potential minor positive effect is identified.</t>
  </si>
  <si>
    <t>High</t>
  </si>
  <si>
    <t xml:space="preserve">The site is expected to provide 294 new dwellings. In line with Policy H04, the site should seek to secure a minimum of 35-50% affordable homes, subject to viability.  Therefore, a potential significant positive effect has been recorded. </t>
  </si>
  <si>
    <t xml:space="preserve">The site is not located within an AQFA and is not affected by existing noise pollution. The site is affected by existing light pollution however.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</si>
  <si>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There are no designated nature conservation or geological sites within the site; the site does lie within 200m of a SINC however. Policy GI3 Biodiversity could also help to ensure local biodiversity is considered and enhanced where possible, as it highlights that any loss of biodiversity must be avoided through the development of this site, and provide 15% biodiversity net gain. Therefore, a neutral effect is identified.</t>
  </si>
  <si>
    <t xml:space="preserve">Whilst this site does not lie within close proximity of a conservation area, archaeological priority site or registered park and garden, however it does contain a Listed Building and is within 25m of several others.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</si>
  <si>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Local Plan Policies GR1: Achieving a High Standard of Development Design and Layout Considerations, GR4: Building Heights and GR5: View Management  require all development proposals to respect the character and landscape and protected views, with tall buildings permitted within the Harrow and Wealdstone Opportunity Area</t>
  </si>
  <si>
    <t>Station Road East, Harrow</t>
  </si>
  <si>
    <t>188 C3 Units</t>
  </si>
  <si>
    <t>Retail and other town centre uses
Residential- 188 C3 Units
Surface level carparking</t>
  </si>
  <si>
    <t>The site makes provision for retail and town centre uses. The site is also located within Harrow Metropolitan Centre. The development of this site is subsequently likely to provide some benefits to the local economy- including within the Harrow and Wealdstone Opportunity Area- and provide some employment opportunities. Therefore, a potential significant positive effect is identified.</t>
  </si>
  <si>
    <t>The site is located within 800m from an employment site, allowing residents of the site access to employment opportunities. The site also makes provision for retail and town centre uses which is likely to generate some employment opportunities. As the site is located in an area of high deprivation, provision of employment opportunities could subsequently also improve rates of deprivation in the area. The site also makes provision for retail and town centre uses. Therefore, a potential significant positive effect is identified.</t>
  </si>
  <si>
    <t>In terms of accessibility, the site is located within walking distance of a primary school (700m), secondary school (400m) and GP practice (800m), suggesting good accessibility to some local facilities and services. The site is also located within walking distance of formal recreation (200m) and informal recreation (300m). The site is classed as having a PTAL score of 6, suggesting no accessibility issues to public transport. The site also makes provision for some retail and town centre uses. Therefore, a potential significant positive effect is identified.</t>
  </si>
  <si>
    <t>The site is located within walking distance of a community centre (200m), formal recreation (200m) and informal recreation (300m).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</si>
  <si>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188 C3 units. In line with Policy H04, the site should seek to secure a minimum of 35-50% affordable homes, subject to viability. Therefore, a potential significant positive effect is identified.</t>
  </si>
  <si>
    <t xml:space="preserve">In terms of sustainable transport, the site is located within 300m walking distance from Harrow on the Hill tube station and around 100m to an existing bus stop/station. The site is classed as having a PTAL score of 6, suggesting no accessibility issues to public transport. The site is also in walking distance of a primary  school (700m), secondary school (400m), GP practice (800m) and employment site (800m).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</si>
  <si>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not located within an AQFA and is not affected by existing noise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</si>
  <si>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within 600m of the site (within an acceptable distance according to criteria). Additionally, as the site will reprovide car parking spaces, electric vehicle charging will be provided in line with Local Plan Policy CN2: Energy Infrastructure. The site subsequently supports the shift to EV vehicles. Therefore, a potential significant positive effect is identified.  </t>
  </si>
  <si>
    <t>Local Plan Policy CN2: Energy Infrastructure provides enhancement as electric vehicle charging must be provided on site, if car parking is proposed.</t>
  </si>
  <si>
    <t xml:space="preserve">The site is located in Flood Zone 1 and does not lie within close proximity of a watercourse. Part of the site is at risk from surface water flooding which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Development should be directed away from the area of the site which is at risk of surface water flooding by implementing a sequential approach. Overall, a potential minor negative effect is identified.    </t>
  </si>
  <si>
    <t>There are no designated nature conservation or geological sites within the site; a TPO lies within 10m of the site however. Policy GI3 Biodiversity provides mitigation as it highlights that any loss of biodiversity must be avoided through the development of this site, as well as provide 15% biodiversity net gain. Therefore, a neutral effect is identified.</t>
  </si>
  <si>
    <t xml:space="preserve">The site does not lie within an archaeological priority area, or in proximity to an ancient monument, nationally listed building, conservation area or a historic park/garden. The site is within 50m of a number of locally listed buildings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</si>
  <si>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Green Belt or MOL, or within an area of special character. The site does fall within the protected and restricted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</si>
  <si>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Greenhill Way</t>
  </si>
  <si>
    <t>408 C3 Units</t>
  </si>
  <si>
    <t>Residential (408 C3 Units)
Reprovision of E class (pub)
Community/civic uses (including potential replacement leisure centre from Byron Quarter site)</t>
  </si>
  <si>
    <t>This mixed-use site makes provision for retail/town centre uses within Harrow Metropolitan Centre, which forms part of the Harrow and Wealdstone Opportunity Area. The development of this large site is subsequently likely to provide benefits to the local economy - including within the Opportunity Area- and provide some employment opportunities. Therefore, a potential significant positive effect is identified.</t>
  </si>
  <si>
    <t>The site is located within 800m of an employment site, allowing residents of the site access to employment opportunities. The site also makes provision for retail/town centre uses which is likely to generate some employment opportunities. As the site is located in an area of medium deprivation, provision of employment opportunities could subsequently also improve rates of deprivation in the area. Therefore, a potential significant positive effect is identified.</t>
  </si>
  <si>
    <t xml:space="preserve">This site has good access to local transport connections, facilities and services. It lies within a PTAL area of 6a, indicating good access to bus and rail services. Local primary and secondary schools are within reasonable walking distance of the site (1km). Formal and informal recreation facilities and a GP surgery are also within 1.2km of the site. There is also potential for the site itself to provide local shops and community uses through the redevelopment. Therefore, a potential significant positive effect has been recorded. </t>
  </si>
  <si>
    <t>The site is located less than 400m from a community centre and less than 800m from formal and informal recreation facilities. The redevelopment proposed for the site could help to provide community or civic uses, including a potential replacement leisure centre. No existing cycle networks are in proximity to the site. Therefore, a potential significant positive effect is identified.</t>
  </si>
  <si>
    <t xml:space="preserve">The site is expected to provide a minimum of 408 new dwellings. In line with Policy H04, the site should seek to secure a minimum of 35-50% affordable homes, subject to viability. Therefore, a potential significant positive effect has been recorded. </t>
  </si>
  <si>
    <t>In terms of sustainable transport, the site is located less than 800m from Harrow on the Hill tube station and less than 100m from an existing bus stop/station. The site is classed as having a PTAL score of 6a, reinforcing that public transport links are good. The site is also located within reasonable walking distance of primary and secondary schools and 400m from a GP surgery, suggesting future residents will be able to access most services by active or public transport. The site has been allocated as a car-free development which should help to encourage the use of public transport and active travel. No existing cycle networks are in proximity to the site, however Local Plan Policy M1 Sustainable Transport requires developments to support the delivery of new local cycle networks, as well as provide accessible cycle parking for all users.. Therefore, a potential significant positive effect is identified.</t>
  </si>
  <si>
    <t xml:space="preserve">The site is not located within an AQFA and is not affected by existing noise pollution. Additional air, noise and light pollution may be generated through construction, however this effect is likely to be temporary. The site has been allocated as a car-free development and will not include the provision of car parking spaces. This is expected to help minimise potential impacts on local air quality within the Borough. Local Plan Policies GR7: External Lighting and GR1: Achieving a High Standard of Development should help to ensure light, air and noise pollution levels are not exacerbated by the redevelopment of the site. Therefore, a neutral effect is identified.  </t>
  </si>
  <si>
    <t>The site is within 600m of EV charging points. The site subsequently supports the shift to EV vehicles. Therefore, a potential minor positive effect has been recorded.</t>
  </si>
  <si>
    <t xml:space="preserve">Whilst this site does not lie within close proximity of a conservation area, archaeological priority site or registered park and garden, it does lie within 25m of a Listed Building.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</si>
  <si>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on PDL. The development of this site would subsequently not lead to the loss of greenfield land. The site is also not within a groundwater protection zone or a historic landfill site. The site lies within 900m of Wealdstone Brook,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</si>
  <si>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Local Plan Policy CN4 Sustainable Drainage requires major development to ensure appropriate best practice is followed with respect to the control of water pollution.</t>
  </si>
  <si>
    <t>Local Plan Policy CE1 Reducing and Managing Waste requires adequate general waste, recycling and organic material facilities to be delivered in a development, as well requires developments to apply circular economy principles in order to improve resource efficiency.</t>
  </si>
  <si>
    <t>Tesco Station Road</t>
  </si>
  <si>
    <t>509 C3 Units</t>
  </si>
  <si>
    <t>Reprovided supermarket and car parking
Residential (509 C3 Units)
Commercial space</t>
  </si>
  <si>
    <t>The site is a mixed use development that makes provision for retail/town centre uses, including a reprovided supermarket and commercial space. The site is also located within Harrow Metropolitan Centre. The development of this site is subsequently likely to provide benefits to the local economy- including within the Harrow and Wealdstone Opportunity Area- and provide some employment opportunities. Therefore, a potential significant positive effect is identified.</t>
  </si>
  <si>
    <t>The site is located 300m from an employment site, allowing residents of the site access to employment opportunities. The site also makes provision for commercial space and a redeveloped supermarket, which is likely to generate some employment opportunities. As the site is located in an area of high deprivation, provision of employment opportunities could subsequently also improve rates of deprivation in the area. Therefore, a potential significant positive effect is identified.</t>
  </si>
  <si>
    <t>In terms of accessibility, the site is located within walking distance of a primary school (100m), a secondary school (800m) and a GP surgery (100m), suggesting good accessibility to some local facilities and services. The site is also located 800m from formal recreation and 100m from informal recreation. The site is classed as having a PTAL score of between 3-5, suggesting some accessbility issues to public transport may exist. Therefore, a potential minor positive effect is identified.</t>
  </si>
  <si>
    <t>The site is located within walking distance of a community centre (400m), formal recreation (800m),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</si>
  <si>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509 C3 Units. In line with Policy H04, the site should seek to secure a minimum of 35-50% affordable homes, subject to viability. Therefore, a potential significant positive effect is identified.</t>
  </si>
  <si>
    <t>In terms of sustainable transport, the site is located within 600m walking distance from Harrow and Wealdstone tube station and less than 100m to an existnig bus stop. The site is classed as having a PTAL score of between 3-5, suggesting some  accessbility issues to public transport may exist. The site is also located within walking distance from a primary school (100m), secondary school (800m), GP surgery (100m) and employment site (300m).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t>
  </si>
  <si>
    <t xml:space="preserve">The site is not within an existing AQFA, but is affected by existing noise pollution and light pollution. Additional air, noise and light pollution may be generated through construction, although this effect is likely to be temporary. The site is located within the Harrow and Wealdstone Opportunity Area however, which may lead to additional pollution having a negilble effect. Local Plan Policies GR7: External Lighting and GR1: Achieving a High Standard of Development should also help to ensure light, air and noise pollution levels are not exacerbated by the redevelopment of the site. Therefore, a neutral effect is identified.  </t>
  </si>
  <si>
    <t xml:space="preserve">The site is located in Flood Zone 1 and 600m from the nearest watercourse.  Part of the site is at risk from surface water flooding.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Therefore, a potential minor negative effect is identified.    
</t>
  </si>
  <si>
    <t>Local Plan Policy CN4: Sustainable Drainage requires sites to incorporate natural flood risk solutions, such as SUDs.</t>
  </si>
  <si>
    <t xml:space="preserve">There are no designated nature conservation or geological sites within or in close proximity to the site. A TPO lies 10m from the site however. Policy GI3 Biodiversity provides mitigation as it highlights that any loss of biodiversity must be avoided through the development of this site, and provide 15% biodiversity net gain. Therefore, a neutral effect is identified.  </t>
  </si>
  <si>
    <t>Local Plan Policy GI3: Biodiversity  highlights that any loss of biodiversity must be avoided through the development of this site, and requires developments to provide 15% BNG.</t>
  </si>
  <si>
    <t xml:space="preserve">The site does not lie within or in close proximity to a conservation area, archaeological priority area or historic park/garden, nor in proximity to an ancient monument or nationally listed building. The site is within 50m of a locally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</si>
  <si>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Green Belt or MOL, or within an area of special character. The site does fall within the protected views and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</si>
  <si>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Local Plan Policy GR5 View Management will safeguard protected views in line with Policy HC4 of the London Plan (2021).
Local Plan Policy GR1 Achieving a High Standard of Development Design and Layout Considerations requires all development proposals to respect the character and landscape of which it is built in.</t>
  </si>
  <si>
    <t xml:space="preserve">The site lies on land classified as 'urban', and on PDL. The site is not within a groundwater protection zone or a historic landfill site. The nearest water course (Wealdstone Brook) is 600m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</si>
  <si>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Former Royal Mail Office, Elmgrove Road</t>
  </si>
  <si>
    <t>Greenhill</t>
  </si>
  <si>
    <t>20 C3 Units</t>
  </si>
  <si>
    <t>Residential- 20 C3 Units
Reprovision of employment space on ground floor</t>
  </si>
  <si>
    <t>The sites makes re-provision for employment space. The development of this site is subsequently likely to provide benefits to the local economy - including within the Opportunity Area- and provide some employment opportunities. However, due to the small size of the site, a potential minor positive effect is identified as opposed to a potential significant positive effect.</t>
  </si>
  <si>
    <t xml:space="preserve">The site is located 200m from an employment site, allowing residents of the site access to employment opportunities. The site also makes provision for employment uses. As the site is located in an area of medium deprivation, provision of employment opportunities could subsequently also improve rates of deprivation in the area. Therefore, a potential minor positive effect is identified.
</t>
  </si>
  <si>
    <t>The site is located within reasonable walking distance (1.2km) from a primary school and secondary school and GP surgery and around 800m from informal and formal open space, suggesting good accessibility to local facilities and services. The site is classed as having a PTAL score of 2 however, suggesting some transport accessibility issues may exist. Therefore, a potential minor negative effect is identified.</t>
  </si>
  <si>
    <t>The site is located within walking distance of a community centre (300m) informal (800m) and formal recreation (400m).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</si>
  <si>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 xml:space="preserve">The site is expected to provide 18 new dwellings. In line with Policy H04, the site should seek to secure a minimum of 35-50% affordable homes, subject to viability. Therefore, a potential minor positive effect has been recorded. </t>
  </si>
  <si>
    <t xml:space="preserve">In terms of sustainable transport, the site is located within 800m walking distance from Harrow and Wealdstone tube station and around 150m to an existing bus stop. The site is classed as having a PTAL score of 2 however, suggesting some transport accessibility issues may exist. This could encourage the use of private car to access the site or services nearby.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</si>
  <si>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An existing EV charger is within 600m of the site (within an acceptable distance according to criteria). The site subsequently supports the shift to EV vehicles. Therefore, a potential minor positive effect is identified.</t>
  </si>
  <si>
    <t>Local Plan Policy CN2: Energy Infrastructure requires electric vehicle charging to be provided on site, if car parking is proposed.</t>
  </si>
  <si>
    <t xml:space="preserve">The site does not lie within areas of Green Belt or MOL. It also does not fall within an area of special character or within the protected views setting corridor. Therefore, a potential minor positive effect is identified.  </t>
  </si>
  <si>
    <t xml:space="preserve">The site lies on land classified as 'urban' and on PDL. The development of this site would subsequently not lead to the loss of greenfield land. The site is also not within a groundwater protection zone or a historic landfill site. The site lies within 600m of Wealdstone Brook,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</si>
  <si>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Poet’s Corner &amp; Milton Road</t>
  </si>
  <si>
    <t>1051 C3 Units</t>
  </si>
  <si>
    <t>Residential- 1051 C3 Units
Retail uses
Potential NHS floorspace
Community uses</t>
  </si>
  <si>
    <t xml:space="preserve">The site makes provision for retail and commercial uses. The site is also located within Wealdstone town centre. The development of this site is subsequently likely to provide some benefits to the local economy- including within the Harrow and Wealdstone Opportunity Area- and provide some employment opportunities. However, the development of this site will lead to the loss of existing employment space. It is therefore unclear whether a net loss of employment space will be lost as a result of this development. Therefore an uncertain effect has been recorded.  </t>
  </si>
  <si>
    <t>Further details of the site redevelopment could mitigate the uncertain effect identified.</t>
  </si>
  <si>
    <t xml:space="preserve">The site is located adjacent to an employment site, allowing residents of the site access to employment opportunities. The site also makes provision for retail and commercial uses, which is likely to generate some employment opportunities. As the site is located in an area of high deprivation, provision of employment opportunities could subsequently also improve rates of deprivation in the area. However, the development of this site will lead to the loss of existing employment space. It is therefore unclear whether a net loss of employment space will be lost as a result of this development. Therefore an uncertain effect has been recorded.  </t>
  </si>
  <si>
    <t>In terms of accessibility, the site is located within walking distance of a primary school (500m), a secondary school (1250m) and a GP surgery (400m), suggesting good accessibility to some local facilities and services. The site is also located 800m from formal recreation and 600m from informal recreation. The site is classed as having a PTAL score of 4 suggesting good accessibility to public transport. Therefore, a potential minor positive effect is identified.</t>
  </si>
  <si>
    <t>The site is located within walking distance of a place of worship (100m), formal recreation (800m) and informal recreation (600m).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</si>
  <si>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1051 C3 units. In line with Policy H04, the site should seek to secure a minimum of 35-50% affordable homes, subject to viability. Therefore, a potential significant positive effect is identified.</t>
  </si>
  <si>
    <t xml:space="preserve">In terms of sustainable transport, the site is located within 100m walking distance from Harrow and Wealdstone tube station and less than 100m to an existing bus stop. The site is classed as having a PTAL score of 4 suggesting good accessibility to public transport. The site is also located within walking distance from a primary school (500m), secondary school (1250m), GP surgery (400m),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</si>
  <si>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located within an AQFA and is affected by existing noise and light pollution.  Additional air, noise and light pollution may be generated through construction, however this effect is likely to be temporary. Additionally, the site is located within the Harrow and Wealdstone Opportunity Area, which may lead to additional pollution having a negilble effect. Local Plan Policies GR7: External Lighting and GR1: Achieving a High Standard of Development should help to ensure light, air and noise pollution levels are not exacerbated by the redevelopment of the site. Therefore, a neutral effect is identified. </t>
  </si>
  <si>
    <t>An existing EV charger is within 600m of the site. (within an acceptable distance according to criteria). The site subsequently supports the shift to EV vehicles. Therefore, a potential minor positive effect is identified.</t>
  </si>
  <si>
    <t xml:space="preserve">The site is located in Flood Zone 1 and around 200m from the nearest watercourse. The development of the site is not expected to increase fluvial flood risk as the site has been previously developed. Part of the site is at risk from surface water flooding which could make the site vulnerable to future flooding events, particularly if the severity of such events is exacerbated by climate change. Development should be directed away from the area of the site which is at risk of surface water flooding by implementing a sequential approach.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the risk of surface water flooding, a potential minor negative effect is identified.     
</t>
  </si>
  <si>
    <t xml:space="preserve">The site lies on land classified as 'urban', and is PDL. The site is not within a groundwater protection zone or a historic landfill site. The nearest water course (Wealdstone Brook) is 200m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</si>
  <si>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Wealdstone Parole Office</t>
  </si>
  <si>
    <t>Marlborough</t>
  </si>
  <si>
    <t>20 C2/C4 Units</t>
  </si>
  <si>
    <t>Replacement employment use
Hostel accommodation
Residential- 20 C2/4 Units</t>
  </si>
  <si>
    <t xml:space="preserve">The site is located less than 400m from Wealdstone town centre. The development of this site is subsequently likely to provide some benefits to the local economy- including within the Harrow and Wealdstone Opportunity Area- and provide some employment opportunities. The site may also potentially make provision for replacement employment use. However, it is currently unclear if these facilities will be delivered, and thus an uncertain effect has been recorded. </t>
  </si>
  <si>
    <t xml:space="preserve">The site is located adjacent to an employment site, allowing residents of the site access to employment opportunities. The site may also make provision for employment space which is likely to generate some employment opportunities. However, it is currently unclear if these facilities will be delivered, and thus an uncertain effect has been recorded. </t>
  </si>
  <si>
    <t>In terms of accessibility, the site is located within walking distance of a primary school (800m), a secondary school (1.3km), and a GP surgery (600m), suggesting good accessibility to some local facilities and services. The site is also located within walking distance of formal recreation (300m) and informal recreation (100m). The site has a PTAL score of 4, suggesting some issues with accessibility to public transport. Therefore, a potential minor positive effect is identified.</t>
  </si>
  <si>
    <t>The site is located within walking distance of a place of worship (adjacent), formal recreation (300m)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</si>
  <si>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20 C2/C4 units. In line with Policy H04, the site should seek to secure a minimum of 35-50% affordable homes, subject to viability. By provided a range of residential uses, the site can suitable accommodation for a range of residents in the Borough, with different levels of income. Therefore, a potential minor positive effect is identified.</t>
  </si>
  <si>
    <t xml:space="preserve">In terms of sustainable transport, the site is located within 500m walking distance from Harrow and Wealdstone tube station and around 200m to an existing bus stop. The site is classed as having a PTAL score of 4, suggesting some issues with accessibility to public transport. The site is also in walking distance of a primary school (800m), a secondary school (1.3km), GP practice (600m)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</si>
  <si>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and is not affected by existing noise pollution. The site is affected by existing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</si>
  <si>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1 and around 200m from the nearest watercourse. The site is at medium risk of surface water flooding, particularly along the south east of the site and development should be directed away from this area. The risk of surface water flooding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     
</t>
  </si>
  <si>
    <t xml:space="preserve">The site does not lie within a conservation area, historic park/garden or archaeological priority area, and is not in close proximity to a locally listed building, or an archaeological priority area. The site is adjacent to a nationally listed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</si>
  <si>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Green Belt or MOL, or within an area of special character. The site does fall within the protected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</si>
  <si>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 xml:space="preserve">The site lies on land classified as 'urban' and on PDL. The site is not within a groundwater protection zone or a historic landfill site. The nearest water course (Wealdstone Brook) is 200m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</si>
  <si>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Carpark Ellen Webb Drive</t>
  </si>
  <si>
    <t>Wealdstone South</t>
  </si>
  <si>
    <t>C1 282 Hotel Rooms or C3 201 Units</t>
  </si>
  <si>
    <t xml:space="preserve">Residential- 282 Hotel rooms or 201 C3 Units
Hotel
Appropriate town centre uses </t>
  </si>
  <si>
    <t>The site makes provision for town centre uses. The site is also located within Wealdstone District centre. The development of this site is subsequently likely to provide some benefits to the local economy- including within the Harrow and Wealdstone Opportunity Area. Therefore, a potential significant positive effect is identified.</t>
  </si>
  <si>
    <t>The site is located 200m from an employment site, allowing residents of the site access to employment opportunities. The site will also make provision for town centre uses, which is likely to generate some employment opportunities. Even though the site is located in an area of low deprivation, provision of employment opportunities could help to further improve rates of deprivation in the area. Therefore, a potential significant positive effect is identified.</t>
  </si>
  <si>
    <t>In terms of accessibility, the site is located within walking distance of a primary school (600m), a secondary school (600m) and a GP surgery (200m), suggesting good accessibility to some local facilities and services. The site is also located 700m from formal recreation and 400m from informal recreation. The site is classed as having a PTAL score of 6, suggesting no issues with accessibility to public transport. The site also proposes the development of town centre uses as well as NHS floorspace. Therefore, a potential significant positive effect is identified.</t>
  </si>
  <si>
    <t>The site is located within walking distance of a community centre (400m), formal recreation (700m), and informal recreation (400m).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</si>
  <si>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either 282 hotel rooms or 201 C1 282 C3 Units. In line with Policy H04, the site should seek to secure a minimum of 35-50% affordable homes, subject to viability. Therefore, a potential significant positive effect is identified.</t>
  </si>
  <si>
    <t xml:space="preserve">In terms of sustainable transport, the site is located within 200m walking distance from Harrow and Wealdstone tube station and less than 100m to an existing bus stop. The site is classed as having a PTAL score of 6, suggesting no issues with accessibility to public transport. The site is also located within walking distance from a primary school (600m), secondary school (600m), GP surgery (200m) and employment site (200m).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 site has been proposed as a car-free development which should encourage the use of sustainable transport. Therefore, a potential significant positive effect is identified. </t>
  </si>
  <si>
    <t>The site is located within an AQFA and is affected by existing light pollution; the site may be affected by existing noise pollution from a nearby railway line/tube station. Additional air, noise and light pollution may be generated through construction, however this effect is likely to be temporary. Additionally, the site is located within the Harrow and Wealdstone Opportunity Area, which may lead to additional pollution having a negilble effect. The site has been allocated as a car-free development and will not include the provision of car parking spaces. This is expected to help minimise potential impacts on local air quality within the Borough. Local Plan Policies GR7: External Lighting and GR1: Achieving a High Standard of Development should help to ensure light, air and noise pollution levels are not exacerbated by the redevelopment of the site. Therefore, a neutral effect is identified.</t>
  </si>
  <si>
    <t>An existing EV charger is within 400m of the site (within an acceptable distance according to criteria). The site subsequently supports the shift to EV vehicles. Therefore, a potential minor positive effect is identified.</t>
  </si>
  <si>
    <t>The site is located in Flood Zone 1. The site is within 100m of Wealdstone Brook, however is not considered to be at high risk of fluvial flooding. The site is at high risk of surface water flooding, particularly in the northwest of the site and at the intersection of Ellen Webb Drive and Headstone Drive, and development should be directed away from this area.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t>
  </si>
  <si>
    <t xml:space="preserve">The site lies on land classified as 'urban', and is PDL. The site is not within a groundwater protection zone or a historic landfill site. The nearest water course (Wealdstone Brook) is 100m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</si>
  <si>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Peel Road</t>
  </si>
  <si>
    <t>Wealdstone</t>
  </si>
  <si>
    <t>228 C3 Units</t>
  </si>
  <si>
    <t>Religious temple to be reprovided on current surface level carpark
Residential - 228 C3 Units
Carparking
Civic or community uses</t>
  </si>
  <si>
    <t>The site does not make provision for employment use. The site is however located within Wealdstone town centre. The development of this site is subsequently likely to provide some benefits to the local economy- including within the Harrow and Wealdstone Opportunity Area- and provide some employment opportunities. Therefore, a potential minor positive effect is identified.</t>
  </si>
  <si>
    <t>The site is located adjacent to an employment site, allowing residents of the site access to employment opportunities. As the site is located in an area of high deprivation, provision of employment opportunities could subsequently also improve rates of deprivation in the area. The site does not make provision for employment uses however. Therefore, a potential minor positive effect is identified.</t>
  </si>
  <si>
    <t>In terms of accessibility, the site is located within walking distance of a combined primary and secondary school (700m) and a GP surgery (800m), suggesting good accessibility to some local facilities and services. The site is also located within walking distance of formal recreation (200m) and informal recreation (300m). The site has a PTAL score of 6, suggesting no issues with accessibility to public transport. The site also makes provision for some community uses. Therefore, a potential significant positive effect is identified.</t>
  </si>
  <si>
    <t>The site is located within walking distance of a community centre (200m), formal recreation (200m) and informal recreation (300m). A place of worship will be provided as part o fthe redevelopment of the site.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</si>
  <si>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228 C3 units. In line with Policy H04, the site should seek to secure a minimum of 35-50% affordable homes, subject to viability. Therefore, a potential significant positive effect is identified.</t>
  </si>
  <si>
    <t xml:space="preserve">In terms of sustainable transport, the site is located within 300m walking distance from Harrow and Wealdstone tube station and around 100m to an existing bus stop. The site is classed as having a PTAL score of 6, suggesting no issues with accessibility to public transport. The site is also in walking distance of a combined primary and secondary school (700m), GP practice (800m)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 site has been proposed as a car-free development which should encourage the use of sustainable modes of transport. Therefore, a potential significant positive effect is identified. </t>
  </si>
  <si>
    <t xml:space="preserve">The site is located within an AQFA and is affected by existing noise and light pollution. Additional air, noise and light pollution may be generated through construction, however this effect is likely to be temporary.  The site has been allocated as a car-free development and will not include the provision of car parking spaces. This is expected to help minimise potential impacts on local air quality within the Borough.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</si>
  <si>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within 200m of the site (within an acceptable distance according to the criteria). The site subsequently supports the shift towards the use of Evs. Therefore, a potential minor positive effect is identified.  </t>
  </si>
  <si>
    <t xml:space="preserve">The site is located in Flood Zone 1 and therefore unlikely to flood. Although the site is within 50m of Wealdstone Brook, the development of the site is not expected to increase flood risk as the site is already developed. Therefore, a potential minor positive effect is identified.  
</t>
  </si>
  <si>
    <t xml:space="preserve">The site does not lie within a conservation area, historic park/garden or archaeological priority area, and is not in close proximity to a locally listed building, or an archaeological priority area. The site is within 50m of a nationally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</si>
  <si>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Green Belt or MOL, or within an area of special character. The site does fall within the protected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</si>
  <si>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 xml:space="preserve">The site lies on land classified as 'urban' and on PDL. The site is not within a groundwater protection zone or a historic landfill site. The nearest water course (Wealdstone Brook) is 50m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</si>
  <si>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 xml:space="preserve">	Travis Perkins Wealdstone</t>
  </si>
  <si>
    <t>40 C3 Units</t>
  </si>
  <si>
    <t>Reprovision of industrial/employment space
Residential- 40 C3 Units</t>
  </si>
  <si>
    <t xml:space="preserve">The site makes provision for employment space. The site is also located next to Wealdstone town centre. The development of this site is subsequently likely to provide some benefits to the local economy- including within the Harrow and Wealdstone Opportunity Area- and provide some employment opportunities. However, it is unclear whether the development of this site will lead to the overall loss of employment, as the existing site is purely industrial. Therefore, an uncertain effect is identified. </t>
  </si>
  <si>
    <t xml:space="preserve">The site is located adjacent to an employment site, allowing residents of the site access to employment opportunities. The site also makes provision for employment space which is likely to generate some employment opportunities. As the site is located in an area of high deprivation, provision of employment opportunities could subsequently also improve rates of deprivation in the area. However, it is unclear whether the development of this site will lead to the overall loss of employment, as the existing site is purely industrial. Therefore, an uncertain effect is identified. </t>
  </si>
  <si>
    <t>In terms of accessibility, the site is located within walking distance of a primary school (800m), a secondary school (600m), and a GP surgery (800m), suggesting good accessibility to some local facilities and services. The site is also located within walking distance of formal recreation (400m) and informal recreation (300m). The site has a PTAL score of 5, suggesting good accessibility to public transport. The site does not make provision for retail/community uses however. Therefore, a potential significant positive effect is identified.</t>
  </si>
  <si>
    <t>The site is located within walking distance of a community centre (300m), formal recreation (200m) and informal recreation (300m).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</si>
  <si>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40 C3 units. In line with Policy H04, the site should seek to secure a minimum of 35-50% affordable homes, subject to viability. Therefore, a potential minor positive effect is identified.</t>
  </si>
  <si>
    <t xml:space="preserve">In terms of sustainable transport, the site is located within 250m walking distance from Harrow and Wealdstone tube station and around 100m to an existing bus stop. The site is classed as having a PTAL score of 5, suggesting good accessibility to public transport. The site is also in walking distance of a primary school (800m), a secondary school (600m), GP practice (800m)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</si>
  <si>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located within an AQFA, and is affected by existing light pollution and noise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</si>
  <si>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3 and is less than 100m from the nearest watercourse.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Therefore, a potential minor negative effect is identified.    </t>
  </si>
  <si>
    <t xml:space="preserve">Further details of development and flooding assessments are required. </t>
  </si>
  <si>
    <t>Byron Quarter</t>
  </si>
  <si>
    <t>702 C3 Units</t>
  </si>
  <si>
    <t>Residential- 702 C3 Units
Carparking 
Leisure and community uses
Potential for NHS floorspace</t>
  </si>
  <si>
    <t>Greenfield and Brownfield</t>
  </si>
  <si>
    <t>The site has the potential to include community uses and a replacement leisure centre. The site is also located near to Wealdstone district centre. The development of this site is subsequently likely to provide some benefits to the local economy- including within the Harrow and Wealdstone Opportunity Area- and provide some employment opportunities. Therefore, a potential significant positive effect is identified.</t>
  </si>
  <si>
    <t>The site is located adjacent to an employment site, allowing residents of the site access to employment opportunities. The site also makes provision for community uses and a replacement leisure centre, which is likely to generate some employment opportunities. As the site is located in an area of high deprivation, provision of employment opportunities could subsequently also improve rates of deprivation in the area. Therefore, a potential significant positive effect is identified.</t>
  </si>
  <si>
    <t>In terms of accessibility, the site is located within walking distance of a primary school (500m),  a secondary school (1200m) and a GP surgery (400m), suggesting good accessibility to some local facilities and services. The site is also located 800m from formal recreation and 100m from informal recreation. The majority of the site is classed as having a PTAL score of 3 however, suggesting some accessibility issues may exist. The site will also  provide some floorspace for a health facility. Therefore, a potential minor positive effect is identified.</t>
  </si>
  <si>
    <t>The site is located within walking distance of a place of worship (300m), formal recreation (400m)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Although the development of the site would lead to the loss of an existing leisure centre, the site will be reprovided either on the current site or within Harrow town centre. The site will also potentially provide some floorspace for a health facility, which could help to support the health of residents. Therefore, a potential significant positive effect is identified.</t>
  </si>
  <si>
    <t>The site makes provision for a minimum of 702 C3 units. In line with Policy H04, the site should seek to secure a minimum of 35-50% affordable homes, subject to viability. Therefore, a potential significant positive effect is identified.</t>
  </si>
  <si>
    <t xml:space="preserve">In terms of sustainable transport, the site is located within 400m walking distance from Harrow and Wealdstone tube station and less than 100m to an existing bus stop. The majority of the site is classed as having a PTAL score of 3 however, suggesting some accessibility issues may exist. The site is also located within walking distance from a primary school (500m), secondary school (1200m), GP surgery (800m),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</si>
  <si>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and is not affected by noise pollution. The site is affected by existing light pollution however. Additional air, noise and light pollution may be generated through construction, however this effect is likely to be temporary. Additionally, the site is located within the Harrow and Wealdstone Opportunity Area, which may lead to additional pollution having a negilble effect.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</si>
  <si>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over 600m of the site. Additionally, as the site will reprovide car parking spaces, electric vehicle charging will be provided in line with Local Plan Policy CN2: Energy Infrastructure. The site subsequently supports the shift to EV vehicles. Therefore, a potential minor positive effect is identified.  </t>
  </si>
  <si>
    <t xml:space="preserve">The site is located in Flood Zone 1 and around 100m from the nearest watercourse. Part of the site is at risk from surface water flooding, and development should be directed away from the area which is at risk by implementing a sequential approach.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Therefore, a potential minor negative effect is identified.    
</t>
  </si>
  <si>
    <t xml:space="preserve">
</t>
  </si>
  <si>
    <t xml:space="preserve">The site does not lie within close proximity to an SSSI or SSSI risk zone, TPO or RIG. The site does intersect a SINC however. Policy GI3 Biodiversity provides mitigation as it highlights that any loss of biodiversity must be avoided through the development of this site, and provide 15% biodiversity net gain. Therefore, a neutral effect is identified.  </t>
  </si>
  <si>
    <t xml:space="preserve">The site lies on land classified as 'urban', and is a mixture of brownfield and greenfield land. Development of the site would likely lead to a small portion of greenspace land being lost. The site is not within a groundwater protection zone or a historic landfill site. The nearest water course (Wealdstone Brook) is 100m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potential minor negative effect has been recorded. </t>
  </si>
  <si>
    <t>The loss of greenfield land is permanent and irreversible and cannot be mitigated.</t>
  </si>
  <si>
    <t>Iceland Wealdstone</t>
  </si>
  <si>
    <t>28 C3 Units</t>
  </si>
  <si>
    <t>Retail uses
Residential- 28 C3 Units</t>
  </si>
  <si>
    <t>The site is a mixed use development that makes provision for retail uses. The site is also located within Wealdstone town centre. The development of this site is subsequently likely to provide some benefits to the local economy- including within the Harrow and Wealdstone Opportunity Area- and provide some employment opportunities. However, a potential minor positive effect is identified- as opposed to a significant positive- due to the small size of the site.</t>
  </si>
  <si>
    <t>The site is located 300m from an employment site, allowing residents of the site access to employment opportunities. The site also makes provision for town centre uses, which is likely to generate some employment opportunities. As the site is located in an area of high deprivation, provision of employment opportunities could subsequently also improve rates of deprivation in the area. However, a potential minor positive effect is identified- as opposed to a significant positive- due to the small size of the site.</t>
  </si>
  <si>
    <t>In terms of accessibility, the site is located within walking distance of a primary school (300m), a secondary school (300m) and a GP surgery (400m), suggesting good accessibility to some local facilities and services. The site is also located 600m from formal recreation and 400m from informal recreation. The site is classed as having a PTAL score of 4, suggesting good accessibility to public transport. Therefore, a potential minor positive effect is identified.</t>
  </si>
  <si>
    <t>The site is located within walking distance of a community centre (400m), formal recreation (600m), and informal recreation (400m).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</si>
  <si>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28 C3 Units. In line with Policy H04, the site should seek to secure a minimum of 35-50% affordable homes, subject to viability. Therefore, a potential minor positive effect is identified.</t>
  </si>
  <si>
    <t xml:space="preserve">In terms of sustainable transport, the site is located within 600m walking distance from Harrow and Wealdstone tube station and less than 100m to an existing bus stop. The site is classed as having a PTAL score of 4, suggesting good accessibility to public transport. The site is also located within walking distance from a primary school (300m), secondary school (300m), GP surgery (400m) and employment site (400m).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</si>
  <si>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located within an AQFA, and is affected by existing noise pollution and light pollution. Additional air, noise and light pollution may be generated through construction, although this effect is likely to be temporary. The site is located within the Harrow and Wealdstone Opportunity Area however, which may lead to additional pollution having a negilble effect. Local Plan Policies GR7: External Lighting and GR1: Achieving a High Standard of Development should also help to ensure light, air and noise pollution levels are not exacerbated by the redevelopment of the site. Therefore, a neutral effect is identified.  </t>
  </si>
  <si>
    <t xml:space="preserve">An existing EV charger is within 200m of the site (within a positive distance according to the criteria). The site subsequently supports the shift to EV vehicles. Therefore, a potential minor positive effect is identified.  </t>
  </si>
  <si>
    <t xml:space="preserve">The site is located in Flood Zone 1, however is at high risk of surface water flooding, particularly along the centre of the site and on High Street, at the east of the site. Development should be directed away from these areas and safe access and egress routes should be directed to the west, towards Wolseley Road. Surface water flood risk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    
</t>
  </si>
  <si>
    <t xml:space="preserve">The site does not lie within an conservation area, archaeological priority area or historic park/garden, nor in proximity to an ancient monument or nationally listed building. The site is adjacent to a locally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</si>
  <si>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2388 C3 Units</t>
  </si>
  <si>
    <t>Residential- 2388 Units and potential older person’s housing
Industrial and employment space
Retail
School
It is being delivered in two parts (Barrat Homes and L&amp;Q) with current permission for a further 2,326 homes). Allocation may increase number of homes slightly (at this stage assuming by 10-15%, focused in southern part of site)</t>
  </si>
  <si>
    <t>This mixed-use site makes provision for industrial and retail space. The site is also located within close proximity to Wealdstone town centre. The development of this large site is subsequently likely to provide benefits to the local economy- including within the Harrow and Wealdstone Opportunity Area- and provide some employment opportunities. Therefore, a potential significant positive effect is identified.</t>
  </si>
  <si>
    <t>The site is located adjacent to an employment site, allowing residents of the site access to employment opportunities. The site also makes provision for industrial and retail space which is likely to generate some employment opportunities. As the site is located in an area of medium deprivation, provision of employment opportunities could subsequently also improve rates of deprivation in the area. Therefore, a potential significant positive effect is identified.</t>
  </si>
  <si>
    <t>In terms of accessibility, the site is located within walking distance of a combined primary and secondary school (900m) and a GP surgery (700m), suggesting good accessibility to some local facilities and services. The site is also located within walking distance of formal recreation (500m) and informal recreation (100m). The site also makes provision for a school, NHS floorspace and a green link, all of which will improve accessibility to local services/facilities. The site is classed as having a PTAL score of 3, suggesting some issues with accessibility to public transport. Therefore, a potential minor positive effect is identified.</t>
  </si>
  <si>
    <t>The site is located within walking distance of a place of worship (500m), formal recreation (500m)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The site also makes provision for a green link. Provision of these routes/links alongside development could help to improve the health and wellbeing of residents. Therefore, a potential minor positive effect is identified.</t>
  </si>
  <si>
    <t>The site makes provision for a minimum of 2388 residential units. This includes the provision of older person's housing. In line with Policy H04, the site should seek to secure a minimum of 35-50% affordable homes, subject to viability. By providing housing for older people, the site can provide more suitable accommodation for older people in the Borough. Therefore, a potential significant positive effect is identified.</t>
  </si>
  <si>
    <t xml:space="preserve">In terms of sustainable transport, the site is located within 600m walking distance from Harrow and Wealdstone tube station and around 100m to an existing bus stop. The site is classed as having a PTAL score of 3, suggesting some issues with accessibility to public transport. The site is also in walking distance of a combined primary and secondary school (900m), GP practice (700m)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</si>
  <si>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The site is affected by existing light pollution and may be affected by existing noise pollution from nearby railway lines/industrial uses.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</si>
  <si>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An existing EV charger is over 600m of the site. The site subsequently does not support the shift to EV vehicles. The site will not provide on-site car parking, however as the site has a good level of accessibility to a range of services and public tranport, limited car parking should encourage the use of sustainable modes of transport. As a result, a po</t>
  </si>
  <si>
    <t>Electric vehicle charging should be provided at street level, if the site is unable to provide car parking.</t>
  </si>
  <si>
    <t xml:space="preserve">The site is located in Flood Zone 1 and around 400m from the nearest watercourse. Part of the site is at risk of surface water flooding and development should be directed away from the areas which are at risk of surface water flooding in line with the sequential approach. As a result, the site may be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Therefore, a potential minor negative effect is identified. 
</t>
  </si>
  <si>
    <t xml:space="preserve">The site does not lie within close proximity to an SSSI or SSSI risk zone, SINC or RIG. The site contains a number of TPOs however. Policy GI3 Biodiversity provides mitigation as it highlights that any loss of biodiversity must be avoided through the development of this site, and provide 15% biodiversity net gain. Therefore, a potential minor negative effect is identified.  </t>
  </si>
  <si>
    <t xml:space="preserve">The site does not lie within a conservation area, historic park/garden or archaeological priority area, and is not in close proximity to a nationally listed building, or an archaeological priority area. The site contains a locally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</si>
  <si>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on PDL. The site is not within a groundwater protection zone or a historic landfill site. The nearest water course (Yeadling Brook) is 400m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</si>
  <si>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Former Kodak Administration Offices</t>
  </si>
  <si>
    <t>124 C3 Units</t>
  </si>
  <si>
    <t>Flexible employment space
Residential- 124 C3 Units</t>
  </si>
  <si>
    <t>The site makes provision for flexible employment space on the ground floor of the development. The site is also located within close proximity to Wealdstone town centre. The development of this site is subsequently likely to provide some benefits to the local economy- including within the Harrow and Wealdstone Opportunity Area- and provide some employment opportunities. Therefore, a potential significant positive effect is identified.</t>
  </si>
  <si>
    <t>The site is located adjacent to an employment site, allowing residents of the site access to employment opportunities. The site also makes provision for flexible employment space on the ground floor of the development, which is likely to support flexible working. As the site is located in an area of medium deprivation, provision of employment opportunities could subsequently also improve rates of deprivation in the area. Therefore, a potential significant positive effect is identified.</t>
  </si>
  <si>
    <t>In terms of accessibility, the site is located within walking distance of a combined primary and secondary school (1km) and a GP surgery (700m), suggesting good accessibility to some local facilities and services. The site is also located within walking distance of formal recreation (700m) and informal recreation (100m). The site is classed as having a PTAL score of 3, suggesting some issues with accessibility to public transport. Therefore, a potential minor positive effect is identified.</t>
  </si>
  <si>
    <t>The site is located within walking distance of a place of worship (700m), formal recreation (700m)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</si>
  <si>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124 C3 units. In line with Policy H04, the site should seek to secure a minimum of 35-50% affordable homes, subject to viability. Therefore, a potential significant positive effect is identified.</t>
  </si>
  <si>
    <t xml:space="preserve">In terms of sustainable transport, the site is located within 800m walking distance from Harrow and Wealdstone tube station and around 100m to an existing bus stop. The site is classed as having a PTAL score of 3, suggesting some issues with accessibility to public transport. The site is also in walking distance of a combined primary and secondary school (1km), GP practice (700m)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</si>
  <si>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An existing EV charger is over 600m of the site. The site subsequently does not support the shift to EV vehicles. Policy CN2: Energy Infrastructure requires the provision of EV chargers on site, however this requirement is dependent on car parking being proposed. As the site does not appear to provide car parking, a potential minor negative effect is identified.  </t>
  </si>
  <si>
    <t xml:space="preserve">The site is located in Flood Zone 1 and around 500m from the nearest watercourse and therefore unlikely to flood. The development of the site is not expected to increase flood risk as the site is already developed. Therefore, a potential minor positive effect is identified.  
</t>
  </si>
  <si>
    <t xml:space="preserve">The site lies on land classified as 'urban' and on PDL. The site is not within a groundwater protection zone or a historic landfill site. The nearest water course (Yeadling Brook) is 500m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</si>
  <si>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Royal National Orthopaedic Hospital</t>
  </si>
  <si>
    <t>Stanmore and Harrow Weald</t>
  </si>
  <si>
    <t>Expansion/redevelopment of existing hospital
Research and innovation institutions
Northern part of the site to be retained as enhanced open space</t>
  </si>
  <si>
    <t xml:space="preserve">The site does not make provision for retail/town centre uses, nor does it lie within/in proximity to a town centre. However, expansion /redevelopment of the existing hospital is likely to provide some employment opportunities, as well as safeguard existing employment land. The development of a research and innovation building will also provide investment into R&amp;D. The development will subsequently provide benefit to the local and wider economy. Therefore, a potential significant positive effect is identified.  </t>
  </si>
  <si>
    <t>The site is located 2.6km away from an existing employment site. The site does however make provision for the expansion/redevelopment of the existing hospital, as well as the development of a research institution. The development is subsequently likely to lead to more high skilled employment opportunities. Therefore, a potential significant positive effect is identified.</t>
  </si>
  <si>
    <t xml:space="preserve">As the development includes the redevelopment of a hospital, the site's location in relation to schools, employment sites, a GP surgery and open space is not relevant. However, the proposed development will help to improve health services within the borough.
The majority of the site is classed as having a PTAL score of 1 however, suggesting some issues with accessibility to public transport. Policy CI1: Safeguarding and Securing Social Infrastructure requires sites to make contributions towards the provision of enhanced or new social infrastructure, in locations where there are existing capacity issues or a need is identified, to support new development.  Therefore, a neutral effect is identified.  </t>
  </si>
  <si>
    <t>As the development includes the redevelopment of a hospital, the site's location in relation to community space and recreation is not relevant. However, the proposed development will help to improve health services within the borough.</t>
  </si>
  <si>
    <t xml:space="preserve">As the development includes the redevelopment of a hospital, the site's provision of housing is not relevant. Therefore, a neutral effect is identified. </t>
  </si>
  <si>
    <t xml:space="preserve">As the development includes the redevelopment of a hospital, the site's location in relation to schools, employment sites, a GP surgery and open space is not relevant. No cycle routes are in close proximity to the site, however, there is one bus stop located at the hospital entrance on Brockley Hill. Given the nature of the development, it may be inaccessible for some without access to private vehicles. </t>
  </si>
  <si>
    <t>Local Plan Policy M1 Sustainable Transport requires developments to support the delivery of new local cycle networks, as well as provide accessible cycle parking for all users. Provision of these routes alongside development could help to increase opportunities for active travel.</t>
  </si>
  <si>
    <t xml:space="preserve">The site is not located within an AQMA. The site is affected by existing noise and light pollution however, mainly stemming from it's location near to the M1.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</si>
  <si>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1 and does not lie within close proximity of a watercourse. Part of the site is at risk of surface water flooding. This could make the site vulnerable to future flooding events, particularly if the severity of such events is exacerbated by climate change. Development principles in the local plan state that development should be directed away from the area of the site which is at risk of surface water flooding in line with the sequential approach.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Overall, a potential minor negative effect is identified. </t>
  </si>
  <si>
    <t xml:space="preserve">The site intersects a SINC, open space and multiple TPOs. Policy GI3 Biodiversity provides mitigation as it highlights that any loss of biodiversity must be avoided through the development of this site, and provide 15% biodiversity net gain. Therefore, a neutral effect is identified.  </t>
  </si>
  <si>
    <t xml:space="preserve">The site does not lie within a historic park/garden or in proximity to a nationally listed building. However, the site contains a number of locally listed buildings, and is adjacent to an archaeological priority area, conservation area and an ancient monument. Any planning application will need to be supported by an archaeological desk-based assessment.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</si>
  <si>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is on Green Belt land, and within an area of special character. Further development on the site could subsequently cause loss of Green Belt land. Therefore, a potential significant negative effect is identified.  </t>
  </si>
  <si>
    <t xml:space="preserve">Loss of Green Belt or Metropolitan Open Land cannot be mitigated against. The developments should be required to maintain ‘openness’ of these sites in order to minimise the potential negative effect of redevelopment on Green Belt / MOL sites. </t>
  </si>
  <si>
    <t xml:space="preserve">The site is not within a groundwater protection zone, and is more than 1000m to the nearest watercourse, suggesting that water pollution as a result of construction is unlikely. However, part of the site lies on agricultural land classified as 'Grade 3', and is partially greenfield land. Development on these areas of the site could subsequently lead to the permanent and irreversible loss of the best and most versatile agricultural land. The site also contains a number of historic landfill sites. Therefore, a potential significant negative effect is identified. </t>
  </si>
  <si>
    <t xml:space="preserve">The loss of the best and most versatile agricultural land, and greenfield land, is permanent and irreversible and cannot be mitigated. The developments should be required to maintain ‘openness’ of these sites in order to minimise the potential negative effect of redevelopment on Green Belt / MOL sites. </t>
  </si>
  <si>
    <t>Watling Farm</t>
  </si>
  <si>
    <t>13 additional Gypsy and Traveller pitches</t>
  </si>
  <si>
    <t>Greenfield</t>
  </si>
  <si>
    <t xml:space="preserve">As the development relates to the provision of Gypsy and Traveller pitches, it is unlikely that the development will contribute to the economy. Therefore, a neutral effect is identified. </t>
  </si>
  <si>
    <t xml:space="preserve">The site is located over 3km from an employment site, restricting residents of the site access to employment opportunities. The development of this site is subsequently unlikely to benefit employment opportunities. Therefore, a potential minor negative effect is identified.  </t>
  </si>
  <si>
    <t>In terms of accessibility, the site is located within walking distance of informal recreation (700m), but is located far from a primary school (1.5km), secondary school (over 2km), GP surgery (1.5km), or formal recreation (1km), suggesting inadequate accessibility to some local facilities and services. Additionally, the site has a PTAL score of 1, suggesting that the site has significant accessibility issues to public transport. Therefore, a potential significant negative effect is identified.</t>
  </si>
  <si>
    <t>The site should be required to make contributions to the development of accessible facilities and to improvements to the local public transport/ active travel network, either onsite or offsite.</t>
  </si>
  <si>
    <t>The site is located within walking distance of informal recreation (700m), but it far from formal recreation (1km) and a place of worship (1.2km).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negative effect is identified.</t>
  </si>
  <si>
    <t xml:space="preserve">The site should make contributions to the development of accessible recreation and community facilities, either onsite or offsite.
</t>
  </si>
  <si>
    <t>The site makes provision for a minimum of 13 additional Gypsy and Traveller pitches at Watling Farm, supporting the future needs of travellers. Therefore, a potential significant positive effect is identified.</t>
  </si>
  <si>
    <t xml:space="preserve">In terms of sustainable transport, the site is located more than 1km from Stanmore tube station and is classed as having a PTAL score of 1, suggesting that the site has significant accessibility issues to public transport. The site is also not in walking distance of a primary school (1.5km), secondary school (over 2km), GP surgery (1.5km), or employment site (over 3km). The site is located around 600m to an existing bus stop however.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negative effect is identified. </t>
  </si>
  <si>
    <t>The site should be required to make contributions to improve to the local public transport and active travel network, either onsite or offsite.</t>
  </si>
  <si>
    <t xml:space="preserve">The site is not located within an AQFA. The site is affected by existing noise and light pollution however, mainly stemming from it's location near to the M1.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</si>
  <si>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over 600m of the site. The site subsequently does not support the shift to EV vehicles. Policy CN2: Energy Infrastructure requires the provision of EV chargers on site, however this requirement is dependent on car parking being proposed. As the site does not appear to provide car parking, a potential  minor negative effect is identified.  </t>
  </si>
  <si>
    <t xml:space="preserve">The site is located in Flood Zone 1 and does not lie within close proximity of a watercourse. The site is at high risk of surface water flooding, particularly along the centre of the site. Watling Farm Close, at the centre of the site, is at high risk of surface water flooding. Watling Farm Close is at high risk of surface water flooding and is the only direct route out of the Farm. A safe ‘haven’ should be provided to the southeast of the site, where flood risk is not predicted.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Overall, a potential minor negative effect is identified. </t>
  </si>
  <si>
    <t xml:space="preserve">The site intersects a SINC and multiple TPOs. Policy GI3 Biodiversity provides mitigation as it highlights that any loss of biodiversity must be avoided through the development of this site, and provide 15% biodiversity net gain. Therefore, a neutral effect is identified.  </t>
  </si>
  <si>
    <t xml:space="preserve">The site does not lie in close proximity to any designated heritage assets. Damage or loss of heritage assets should subsequently be avoided through the development of this site. The development principles within the local plan state that development shall conserve or enhance the significance of the Locally Grade II Listed Watling Farm.Therefore, a potential minor positive effect is identified. </t>
  </si>
  <si>
    <t xml:space="preserve">The site does not lie within areas of MOL, or within the protected views setting corridor. However, the site is on Green Belt land, and within an area of special character. Further development on the site could subsequently cause loss of Green Belt land. Therefore, a potential significant negative effect is identified.  </t>
  </si>
  <si>
    <t xml:space="preserve">The site is not within a groundwater protection zone, and is more than 1000m to the nearest watercourse, suggesting that water pollution as a result of construction is unlikely. However, part of the site lies on agricultural land classified as 'Grade 3', and is greenfield land. Development on these areas of the site could subsequently lead to the permanent and irreversible loss of the best and most versatile agricultural land. The site is also within 10m of a number of historic landfill sites. Therefore, a potential significant negative effect is identified. </t>
  </si>
  <si>
    <t>The loss of the best and most versatile agricultural land, and greenfield land, is permanent and irreversible and cannot be mitigated.</t>
  </si>
  <si>
    <t>Waitrose South Harrow</t>
  </si>
  <si>
    <t>South Harrow</t>
  </si>
  <si>
    <t>136 C3 Units</t>
  </si>
  <si>
    <t>Supermarket and surface level carpark
Residential- 136 C3 Units
Potential NHS floorspace</t>
  </si>
  <si>
    <t>The site is makes provision for a reprovided supermarket. The site is also located near to South Harrow town centre. The development of this site is subsequently likely to provide some benefits to the local economy and provide some employment opportunities. Therefore, a potential significant positive effect is identified.</t>
  </si>
  <si>
    <t>The site is located adjacent to an employment site, allowing residents of the site access to employment opportunities. The site also makes provision for a redeveloped supermarket, which is likely to generate some employment opportunities. As the site is located in an area of high deprivation, provision of employment opportunities could subsequently also improve rates of deprivation in the area. Therefore, a potential significant positive effect is identified.</t>
  </si>
  <si>
    <t>In terms of accessibility, the site is located within walking distance of a primary school (400m), a secondary school (1km), and a GP surgery (600m), suggesting good accessibility to some local facilities and services. The site is classed as having a PTAL score of 4, suggesting good accessibility to public transport. The site is also located within walking distance of formal recreation (600m) and informal recreation (100m). Therefore, a potential minor positive effect is identified.</t>
  </si>
  <si>
    <t>The site is located within walking distance of a community centre (200m), formal recreation (600m)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 site may also make provision for NHS floorspace, that could help to support the health of residents in the area. Therefore, a potential minor positive effect is identified.</t>
  </si>
  <si>
    <t>The site makes provision for a minimum of 136 C3 units. In line with Policy H04, the site should seek to secure a minimum of 35-50% affordable homes, subject to viability. Therefore, a potential significant positive effect is identified.</t>
  </si>
  <si>
    <t xml:space="preserve">In terms of sustainable transport, the site is located within 300m walking distance from South Harrow tube station and around 200m to an existing bus stop. The site is classed as having a PTAL score of 4, suggesting good accessibility to public transport. The site is also in walking distance of a primary school (400m), a secondary school (1km), GP practice (600m)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</si>
  <si>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The site is affected by existing noise and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</si>
  <si>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should be required to implement noise and light mitigation measures.
</t>
  </si>
  <si>
    <t xml:space="preserve">An existing EV charger is within 200m of the site (within an acceptable distance according to the criteria). Additionally, as the site will reprovide car parking spaces, electric vehicle charging will be provided in line with Local Plan Policy CN2: Energy Infrastructure. The site subsequently supports the shift to EV vehicles. Therefore, a potential significant positive effect is identified.  </t>
  </si>
  <si>
    <t>The site is located in Flood Zone 1 and around 900m from the nearest watercourse. The site is at high risk of surface water flooding, particularly along the south east of the site. Development should be directed away from the southern area of the site where there is a higher risk of surface water flooding. Safe access and egress routes should be directed to the southeast corner of the site towards Northolt Road where there is a lower risk of flooding. Development should be directed away from the southern area of the site where there is a higher risk of surface water flooding. Local Plan Policy CN4: Sustainable Drainage requires sites to incorporate natural flood risk solutions, such as SUDs. Overall, a potential minor negative effect is recorded.</t>
  </si>
  <si>
    <t xml:space="preserve">The site does not lie within areas of Green Belt or MOL. It also does not fall within an area of special character, or a protected views corridor. Therefore, a potential minor positive effect is identified.  </t>
  </si>
  <si>
    <t xml:space="preserve">The site lies on land classified as 'urban' and is not within a groundwater protection zone or a historic landfill site. The nearest water course (Silk Stream and Edgware Brook) is 900m from the site however,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</si>
  <si>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Roxeth Library &amp; Clinic</t>
  </si>
  <si>
    <t>17 C3 Units</t>
  </si>
  <si>
    <t>Retail/Town centre uses
Residential- 17 C3 Units
Replacement community uses (library)
Replacement NHS floorspace</t>
  </si>
  <si>
    <t>The site makes provision for retail/town uses, as well as the provision of community uses. The site is also located within South Harrow district centre. The development of this site is subsequently likely to provide some benefits to the local economy and provide some employment opportunities. However, a potential minor positive effect is identified- as opposed to a significant positive- due to the small size of the site.</t>
  </si>
  <si>
    <t>The site is located less than 400m away from an employment site, allowing residents of the site access to employment opportunities. The site also makes provision for retail/town centre uses, which is likely to generate some employment opportunities. A replacement library and NHS floorspace may also increase employment opportunities, depending on the size of developments. As the site is located in an area of high deprivation, provision of employment opportunities could subsequently also improve rates of deprivation in the area. However, a potential minor positive effect is identified- as opposed to a significant positive- due to the small size of the site.</t>
  </si>
  <si>
    <t>In terms of accessibility, the site is located within walking distance of a primary school (200m), a secondary school (over 1km) and a GP surgery (400m), suggesting good accessibility to some local facilities and services. The site is also located within walking distance of formal recreation (500m) and informal recreation (adjacent). The site is classed as having a PTAL score of 5, suggesting good accessibility to public transport. The site also makes provision for some retail and community uses as well as NHS floorspace. Therefore, a potential significant positive effect is identified.</t>
  </si>
  <si>
    <t>The site is located within walking distance of a place of worship (200m), formal recreation (500m) and informal recreation (adjacent).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</si>
  <si>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is expected to provide 15 new dwellings. In line with Policy H04, the site should seek to secure a minimum of 35-50% affordable homes, subject to viability. Therefore, a potential minor positive effect is identified.</t>
  </si>
  <si>
    <t xml:space="preserve">In terms of sustainable transport, the site is located within 400m walking distance from South Harrow tube station and around 100m to an existing bus stop. The site is classed as having a PTAL score of 5, suggesting good accessibility to public transport. The site is also located within walking distance from a primary school (200m), secondary school (over 1km), GP surgery (400m), and an employment site (400m).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</si>
  <si>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not located within an AQFA and is not affected by existing noise pollution. The site is affected by existing light pollution however.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</si>
  <si>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lies on land classified as 'urban' and on PDL. The site is not within a groundwater protection zone or a historic landfill site. The site also lies over 1000m from the nearest watercourse, suggesting that water pollution as a result of construction is highly unlikely. Therefore, a potential minor positive effect is identified. </t>
  </si>
  <si>
    <t>Northolt Road Nursery and Carpark at rear of 27 Northolt Road</t>
  </si>
  <si>
    <t>Harrow on the Hill and Sudbury</t>
  </si>
  <si>
    <t>41 C3 units</t>
  </si>
  <si>
    <t>Residential- 41 C3 Units
Office space
Replacement nursery</t>
  </si>
  <si>
    <t>The site will provide additional employment space (specifically office space). The site is also located near to South Harrow town centre. The development of this site is subsequently likely to provide some benefits to the local economy through increased footfall and provide some employment opportunities. However, a potential minor positive effect is identified- as opposed to a significant positive- due to the small size of the site.</t>
  </si>
  <si>
    <t>The site is located within 400m of a number of employment sites, allowing residents of the site access to employment opportunities. The site will also make provision for employment space (specifically office space) which is likely to generate some employment opportunities. However, a potential minor positive effect is identified- as opposed to a significant positive- due to the small size of the site.</t>
  </si>
  <si>
    <t>In terms of accessibility, the site is located within walking distance of a primary school (400m), a secondary school (1km), and a GP surgery (700m), suggesting good accessibility to some local facilities and services. The site is also located within walking distance of formal recreation (200m) and informal recreation (100m). The sites have PTAL scores between 4-6, suggesting good accessibility to public transport. The site also makes provision for a nursery, office space and designated open space. Therefore, a potential significant positive effect is identified.</t>
  </si>
  <si>
    <t xml:space="preserve">The site is located within walking distance of a community centre (100m), formal recreation (200m) and informal recreation (100m).  The site will also provide an area of designated open space which could help contribute to increased levels of recreation and physical activity. No cycle routes are in close proximity to the site, however Local Plan Policy M1 Sustainable Transport requires developments to support the delivery of new local cycle networks, as well as provide accessible cycle parking for all users. </t>
  </si>
  <si>
    <t>The site makes provision for a minimum of 41 C3 units. In line with Policy H04, the site should seek to secure a minimum of 35-50% affordable homes, subject to viability. Therefore, a potential minor positive effect is identified.</t>
  </si>
  <si>
    <t xml:space="preserve">In terms of sustainable transport, the site is located within walking distance to South Harrow tube station (600m) and an existing bus stop (100m). The sites have PTAL scores between 4-6, suggesting good accessibility to public transport. The site is located within walking distance from a primary school (400m), secondary school (1km), GP surgery (700m), and multiple employment sites (400m).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</si>
  <si>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not within an existing AQFA, but is affected by existing noise pollution and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</si>
  <si>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within 600m of the site (within an acceptable distance according to criteria). The site subsequently supports the shift to EV vehicles. Therefore, a potential minor positive effect is identified.  </t>
  </si>
  <si>
    <t xml:space="preserve">The site is located in Flood Zone 1 and does not lie within close proximity of a watercourse. Both sites are at high risk of surface water flooding, particularly along their western boundaries, with the car park at greater risk than the Children’s Centre. To ensure safe access and egress, routes from the car park should lead northeast towards Brigade Close, while those from the Children’s Centre should head east towards Grange Road. Development should be avoided on the northwest side of both sites.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Local Plan Policy CN4: Sustainable Drainage requires sites to incorporate natural flood risk solutions, such as SUDs. As a result of surface water flood risk, a potential minor negative effect is identified.   </t>
  </si>
  <si>
    <t xml:space="preserve">The site does not lie within a historic park/garden or archaeological priority area, and is not in close proximity to a nationally listed building, locally listed building, or an archaeological priority area. The site is adjacent to a conservation area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</si>
  <si>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will provide designated open space. The site does not lie within areas of Green Belt or MOL. It also does not fall within an area of special character, or a protected views corridor. Therefore, a potential minor positive effect is identified.  </t>
  </si>
  <si>
    <t>Grange Farm</t>
  </si>
  <si>
    <t>292 C3 Units</t>
  </si>
  <si>
    <t>Residential- 292 C3 Units
Community uses
Open space</t>
  </si>
  <si>
    <t>The site does not make provision for employment space or retail/town centre uses. However, the site does lie within 400m of South Harrow town centre, so may provide some benefit to the local economy through increased footfall and spending within the town centre. Therefore, a potential minor positive effect is identified.</t>
  </si>
  <si>
    <t>The site is located adjacent to an employment site, allowing residents of the site access to employment opportunities. As the site is located in an area of high deprivation, provision of employment opportunities could subsequently also improve rates of deprivation in the area. Therefore, a potential minor positive effect is identified.</t>
  </si>
  <si>
    <t>In terms of accessibility, the site is located within walking distance of a primary school (400m), a secondary school (600m) and a GP surgery (400m), suggesting good accessibility to some local facilities and services. The site is also located 800m from formal recreation and 100m from informal recreation. However, the majority of the site is classed as having a PTAL score of 2 however, suggesting some accessibility issues may exist. Therefore, a potential minor positive effect is identified.</t>
  </si>
  <si>
    <t>The site is located within walking distance of a community centre (100m), formal recreation (800m) and informal recreation (100m).  The site will also provide an area of designated open space which could help contribute to increased levels of recreation and physical activity.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</si>
  <si>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292 C3 units. In line with Policy H04, the site should seek to secure a minimum of 35-50% affordable homes, subject to viability. Therefore, a potential significant positive effect is identified.</t>
  </si>
  <si>
    <t xml:space="preserve">In terms of sustainable transport, the site is located within 300m walking distance from South Harrow tube station and less than 100m to an existing bus stop. The majority of the site is classed as having a PTAL score of 2 however, suggesting some accessibility issues may exist. The site is also located within walking distance from a primary school (400m), secondary school (600m), GP surgery (400m), and employment site (adjacent).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</si>
  <si>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The site should make contributions to improve to the local public transport and active travel network, either onsite or offsite.</t>
  </si>
  <si>
    <t xml:space="preserve">The site is not located within an AQFA. The site is affected by existing noise and light pollution however.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</si>
  <si>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around 200m of the site (within a positive distance according to the criteria). The site subsequently supports the shift to EV vehicles. Therefore, a potential minor positive effect is identified.  </t>
  </si>
  <si>
    <t xml:space="preserve">The site is located in Flood Zone 1 and around 900m from the nearest watercourse. Part of the site is at risk from surface water flooding which could make the site vulnerable to future flooding events, particularly if the severity of such events is exacerbated by climate change. Development should be directed away from the area of the site which is at risk of surface water flooding.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   
</t>
  </si>
  <si>
    <t xml:space="preserve">The site does not lie within close proximity to an SSSI or SSSI risk zone, RIG or SINC. The site is within 10m of a TPO however. Policy GI3 Biodiversity provides mitigation as it highlights that any loss of biodiversity must be avoided through the development of this site, and provide 15% biodiversity net gain. Therefore, a neutral effect is identified.  </t>
  </si>
  <si>
    <t xml:space="preserve">The site does not lie within an archaeological priority area, or in proximity to an ancient monument, nationally listed building, conservation area or a historic park/garden. The site is adjacent to a locally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</si>
  <si>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is a mixture of brownfield and greenfield land. Development of the site would likely lead to a small portion of greenspace land being lost. The site is not within a groundwater protection zone or a historic landfill site. The nearest water course (Yeading Brook) is 900m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potential minor negative is identified. </t>
  </si>
  <si>
    <t>Harrow School Estate &amp; John Lyon School</t>
  </si>
  <si>
    <t>Refurbishment/redevelopment of school buildings, sports facilities and enhancement of playing fields</t>
  </si>
  <si>
    <t xml:space="preserve">As the school is located in close proximity to Harrow town centre, it is likely that pupils at the school utilise the facilities in the town centre, thus providing a small benefit to the local economy. Therefore, an indirect potential minor positive effect is identified. </t>
  </si>
  <si>
    <t xml:space="preserve">As the development encompasses the refurbishment and redevelopment of school buildings, sports facilities and playing fields, it is unlikely that any new employment opportunities will be created through development. Therefore, a neutral effect is identified. </t>
  </si>
  <si>
    <t xml:space="preserve">As the development encompasses the refurbishment and redevelopment of school buildings, sports facilities and playing fields, the site's location in relation to schools, employment sites, a GP surgery and open space is not relevant. The majority of the site is classed as having a PTAL score of 1 or 2 however, suggesting some issues with accessibility to public transport. Therefore, a neutral effect is identified. </t>
  </si>
  <si>
    <t xml:space="preserve">As the development encompasses the refurbishment and redevelopment of school buildings, sports facilities and playing fields, the site's location in relation to community space and recreation is not relevant. The redevelopment of sports facilities and recreation should however support the health of pupils, as well as wider residents within the Borough who utilise the site. The site does contain an existing allotment, however the development proposed at this site is unlikely to lead to the loss of this.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students/those employed on the site. Therefore, a potential minor positive effect is identified. </t>
  </si>
  <si>
    <t xml:space="preserve">As the development encompasses the refurbishment and redevelopment of school buildings, sports facilities and playing fields, the site's provision of housing is not relevant. Therefore, a neutral effect is identified. </t>
  </si>
  <si>
    <t xml:space="preserve">In terms of sustainable transport, the site is located within 700m walking distance from Harrow on the Hill tube station and has multiple bus stops bordering the site. Harrow bus station is also nearby. The majority of the site is classed as having a PTAL score of 1 or 2 however, suggesting significant issues with accessibility to public transport. As the development encompasses the refurbishment and redevelopment of school buildings, sports facilities and playing fields, the site's location in relation to schools, employment sites, and a GP surgery is not relevant.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</si>
  <si>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The site is not located within an AQFA. The site is affected by existing noise and light pollution however.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t>
  </si>
  <si>
    <t xml:space="preserve">The site is located in Flood Zone 1 and does not lie within close proximity of a watercourse. Part of the site is at risk from surface water flooding. This could make the site vulnerable to future flooding events, particularly if the severity of such events is exacerbated by climate change. Development should be directed away from the area of the site which is at risk of surface water flooding.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Local Plan Policy CN4: Sustainable Drainage requires sites to incorporate natural flood risk solutions, such as SUDs. As a result of surface water flood risk, a potential minor negative effect is identified.   </t>
  </si>
  <si>
    <t xml:space="preserve">The site contains a SINC, and multiple TPOs. However as the site is already developed, and refurbishment rather than development of new buildings is proposed, the site is unlikely to have an impact on these designated sites/species. Policy GI3 Biodiversity also provides mitigation as it highlights that any loss of biodiversity must be avoided through the development of this site, and provide 15% biodiversity net gain. Therefore, a neutral effect is identified.  </t>
  </si>
  <si>
    <t xml:space="preserve">The site lies within a conservation area, historic park/garden and archaeological priority area, and contains nationally and locally listed buildings.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</si>
  <si>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Green Belt. However, the site is within Metropolitan Open Land, and an area of special character, and the protected views setting corridor. Therefore, a potential significant negative effect is identified.  </t>
  </si>
  <si>
    <t xml:space="preserve">The site lies on land classified as 'urban' and 'non agricultural'. The site is a mixture of greenfield and brownfield land, however due to the nature of development proposed, it is unlikely that any greenfield land will be lost on the site. The site is not within a groundwater protection zone or a historic landfill site. The nearest water course (Wealdstone Brook) is 1000m from the site, suggesting that water pollution as a result of construction is highly unlikely. Therefore, a potential minor positive is identified. </t>
  </si>
  <si>
    <t>Brethrens Meeting Hall, The Ridgeway</t>
  </si>
  <si>
    <t>West Harrow</t>
  </si>
  <si>
    <t>SEND school</t>
  </si>
  <si>
    <t xml:space="preserve">As the development encompasses the development of a SEND school, it is unlikely that the development will contribute to the economy. Therefore, a neutral effect is identified. </t>
  </si>
  <si>
    <t xml:space="preserve">As the development encompasses the development of a SEND school, it is likely that some new employment opportunities will be created through development, in relation to the provision of education. The number of jobs created is expected to be low however. Therefore, a neutral effect is identified. </t>
  </si>
  <si>
    <t xml:space="preserve">As the development encompasses the development of a SEND school, the site's location in relation to schools, employment sites, a GP surgery and open space is not relevant. The development of a SEND school should however help to increase the accessibility of children with learning disabilities to a suitable education facility. The site is classed as having a PTAL score of 1 however, suggesting transport accessibility issues exist. Therefore, a neutral effect is identified. </t>
  </si>
  <si>
    <t xml:space="preserve">The development of this SEND school will support the wellbeing of children with special needs, as it will provide suitably qualified teachers and facilites to develop. As the development encompasses the development of a SEND school, the site's location in relation to community space and recreation is not relevant. The site is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visitors to the health centre/those employed on the site. Therefore, a potential minor positive effect is identified. </t>
  </si>
  <si>
    <t xml:space="preserve">As the development encompasses the development of a SEND school, the site's provision of housing is not relevant. Therefore, a neutral effect is identified. </t>
  </si>
  <si>
    <t xml:space="preserve">In terms of sustainable transport, the site is located within 250m walking distance from an existing bus stop, and 500m of West Harrow tube station. The site is classed as having a PTAL score of 1 however, suggesting transport accessibility issues exist. As the development encompasses the development of a SEND school, the site's location in relation to schools, employment sites, and a GP surgery is not relevant.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neutral effect is identified. </t>
  </si>
  <si>
    <t xml:space="preserve">The site is not located within an AQFA and is not affected by noise pollution. The site is affected by existing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</si>
  <si>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1 and does not lie within close proximity of a watercourse. The site is at high risk of surface water flooding, particularly along the southwest boundary / west side of the site. Safe access and egress routes should be directed towards The Ridgeway and away from the south corner of the site.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As a result of surface water flood risk, a potential minor negative effect is identified.   </t>
  </si>
  <si>
    <t xml:space="preserve">The site does not lie within close proximity to an SSSI or SSSI risk zone, or RIG. The site intersects a SINC and a TPO however. Policy GI3 Biodiversity also provides mitigation as it highlights that any loss of biodiversity must be avoided through the development of this site, and provide 15% biodiversity net gain. Therefore, a potential minor negative effect is identified.  </t>
  </si>
  <si>
    <t>Rayners Lane Station Carpark</t>
  </si>
  <si>
    <t>Rayners Lane and North Harrow</t>
  </si>
  <si>
    <t>76 C3 Units</t>
  </si>
  <si>
    <t>Residential- 76 C3 Units
Reprovision of carparking
Retail/ town centre uses</t>
  </si>
  <si>
    <t>The site is makes provision for retail or other town centre uses. The site is also located within Rayners District centre. The development of this site is subsequently likely to provide some benefits to the local economy and provide some employment opportunities. However, a potential minor positive effect is identified- as opposed to a significant positive- due to the small size of the site.</t>
  </si>
  <si>
    <t>The site is located over 2km from an employment site. However, the site makes some provision for retail and town centre uses, which is likely to generate some employment opportunities. As the site is located in an area of high deprivation, provision of employment opportunities could subsequently also improve rates of deprivation in the area. However, a potential minor positive effect is identified- as opposed to a significant positive- due to the distance of the site from an employment site.</t>
  </si>
  <si>
    <t>In terms of accessibility, the site is located within walking distance of a primary school (1000m), a secondary school (1000m) and a GP surgery (200m), suggesting good accessibility to some local facilities and services. The site is also located 100m from formal recreation and 100m from informal recreation. The site is classed as having a PTAL score of 3, suggesting there are some transport accessibility issues. Therefore, a potential minor positive effect is identified.</t>
  </si>
  <si>
    <t>The site is located within walking distance of a place of worship (300m), formal recreation (100m)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</si>
  <si>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76 C3 units. In line with Policy H04, the site should seek to secure a minimum of 35-50% affordable homes, subject to viability. Therefore, a potential minor positive effect is identified.</t>
  </si>
  <si>
    <t xml:space="preserve">In terms of sustainable transport, the site is located within 100m walking distance from Rayners Lane tube station and less than 100m to an existing bus stop. The site is classed as having a PTAL score of 3, suggesting there are some transport accessibility issues. The site is also located within walking distance from a primary school (1000m), secondary school (1000m), and GP surgery (200m). The site is over 2km from an employment site however. The site has been allocated as a car-free development which should help to encourage the use of public transport and active travel.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</si>
  <si>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The site is affected by existing light pollution however, and may be impacted by noise pollution from a nearby rail line. Additional air, noise and light pollution may be generated through construction, however this effect is likely to be temporary. The site has been allocated as a car-free development and will not include the provision of car parking spaces. This is expected to help minimise potential impacts on local air quality within the Borough.  Local Plan Policies GR7: External Lighting and GR1: Achieving a High Standard of Development should help to ensure light, air and noise pollution levels are not exacerbated by the redevelopment of the site. Local Plan Policy GR7 External Lighting requires sites to be designed to minimise harm from light pollution. Therefore, a neutral effect is identified.  </t>
  </si>
  <si>
    <t>An existing EV charger is within 600m of the site (within an acceptable distance according to the criteria). The site subsequently supports the shift towards the use of EVs, therefore, a potential minor positive effect is identifiedvs,</t>
  </si>
  <si>
    <t xml:space="preserve">The site is located in Flood Zone 1 and 400m from the nearest watercourse. The site is at high risk of surface water flooding.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Local Plan Policy CN4: Sustainable Drainage requires sites to incorporate natural flood risk solutions, such as SUDs. As a result of surface water flood risk, a potential minor negative effect is identified.  
</t>
  </si>
  <si>
    <t xml:space="preserve">The site does not lie within or in close proximity to an SSSI or SSSI risk zone, TPO or RIG. The site intersects a SINC however. Policy GI3 Biodiversity provides mitigation as it highlights that any loss of biodiversity must be avoided through the development of this site, and provide 15% biodiversity net gain. Therefore, a neutral effect is identified.  </t>
  </si>
  <si>
    <t xml:space="preserve">The site does not lie within an archaeological priority area, or in proximity to an ancient monument, or historic park/garden. The site is adjacent to a conservation area and within 50m of nationally listed building and a locally listed building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</si>
  <si>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is PDL. The site is not within a groundwater protection zone or a historic landfill site. The nearest water course (Yeadling Brook) is 400m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</si>
  <si>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Harrow West Conservative Association</t>
  </si>
  <si>
    <t>Rayners Lane</t>
  </si>
  <si>
    <t>14 C3 Units</t>
  </si>
  <si>
    <t>Community or employment space
Residential- 14 C3 Units</t>
  </si>
  <si>
    <t xml:space="preserve">This site lies on the Rayner Town Centre boundary and will provide retail use alongside residential development, which could help to support the creation of new businesses in a central location. The site may also potentially provide some employment space. However, it is currently unclear if the employment space will be delivered, therefore an uncertain effect has been identified. </t>
  </si>
  <si>
    <t>Further details of the sites’ redevelopment could mitigate the uncertain effect identified.</t>
  </si>
  <si>
    <t xml:space="preserve">Although the site is not located within 800m of a number of employment site, the site may potentially provide some employment space. However, it is currently unclear if the employment space will be delivered, therefore an uncertain effect has been identified. </t>
  </si>
  <si>
    <t xml:space="preserve">The site is located within reasonable walking distance of a primary school (600m), a secondary school (1km), and a GP surgery (300m), suggesting good accessibility to local facilities and services. The site is also located within walking distance of formal recreation (500m) and informal recreation (100m). However, the site is classed as having a PTAL score of 3, suggesting some transport accessibility issues may exist. Therefore, a potential minor positive effect is identified.
</t>
  </si>
  <si>
    <t>The site is located within walking distance of a community centre (200m), formal recreation (500m) and informal recreation (100m).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</si>
  <si>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14 C3 units. In line with Policy H04, the site should seek to secure a minimum of 35-50% affordable homes, subject to viability. Therefore, a potential minor positive effect is identified.</t>
  </si>
  <si>
    <t xml:space="preserve">Whilst this site is within reasonable walking distance of a bus stop (100m) and Rayners Lane tube station (300m), the site is classed as having a PTAL score of 3, suggesting some transport accessibility issues may exist. The site is located within reasonable walking distance of a primary school (600m), secondary school (1km) and GP surgery (300m).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</si>
  <si>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located in Flood Zone 1 and therefore at a low risk of fluvial flooding. The site is at high risk of surface water flooding, particularly along the west and north of the site, and development should be directed away from these areas. Safe access and egress routes should be directed to the south of the site towards Village Way.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Local Plan Policy CN4: Sustainable Drainage requires sites to incorporate natural flood risk solutions, such as SUDs. As a result of surface water flood risk, a potential minor negative effect is identified.  </t>
  </si>
  <si>
    <t xml:space="preserve">The site lies on land classified as 'urban' and on PDL. The development of this site would subsequently not lead to the loss of greenfield land. The site is also not within a groundwater protection zone or a historic landfill site. The site lies 500m from Yealding Brook however,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</si>
  <si>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The development of this site in isolation will likely have no influence on waste minimisation across Harrow Borough.  However, Local Plan policy CE1 Reducing and Managing Waste requires adequate general waste, recycling and organic material facilities to be delivered in a development, as well as suggests that building materials should be repurposed where possible.</t>
  </si>
  <si>
    <t>Pinner Telephone Exchange</t>
  </si>
  <si>
    <t>Pinner</t>
  </si>
  <si>
    <t>48 C3 Units</t>
  </si>
  <si>
    <t>Residential- 48 C3 Units</t>
  </si>
  <si>
    <t xml:space="preserve">It has been assumed that the site will deliver 50% affordable housing in line with the Policy H4 of the London Plan, as the site yield exceeds 10 dwellings. </t>
  </si>
  <si>
    <t xml:space="preserve">As the development encompasses the development of a SEND school, the site's location in relation to employment sites is not relevant. It is likely that some new employment opportunities will be created through development, in relation to the provision of education. The number of jobs created is expected to be low however. Therefore, a neutral effect is identified. </t>
  </si>
  <si>
    <t xml:space="preserve">The site is located within reasonable walking distance of a primary (1km) and secondary school (500m), formal recreation (300m) and informal recreation (100m), suggesting good access to some local facilities and services. However, the site is classed as having a PTAL score of 1b, with a GP surgery beyond walking distance (900m), suggesting significant transport accessibility issues may exist. Therefore, a potential minor posiitve effect is identified.
</t>
  </si>
  <si>
    <t>The site is located within walking distance of a community centre (500m), formal recreation (300m)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</si>
  <si>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 xml:space="preserve">The site is expected to a minimum of 48 new dwellings. In line with Policy H04, the site should seek to secure a minimum of 35-50% affordable homes, subject to viability. Therefore, a potential minor positive effect has been recorded. </t>
  </si>
  <si>
    <t xml:space="preserve">In terms of sustainable transport, the site is located 1km from Rayners Lane tube station and is classed as having a PTAL score of 1b, suggesting that the site has significant accessibility issues to public transport. However, the site is within walking distance of an existing bus stop (100m), a primary school (1km), and a secondary school (500m).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negative effect is identified. </t>
  </si>
  <si>
    <t xml:space="preserve">The edge of the site lies within Flood Zone 2 and 3, and backs onto Yeading Brook. The site is also at high risk of surface water flooding, particularly along the east of the site. Site access and egress routes should be directed to the west of the site towards Cannon Lane where there is a lower risk of fluvial flooding. Development should be directed away from the eastern areas of the site. The risk of flooding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Therefore, a potential significant negative effect is identified.    </t>
  </si>
  <si>
    <t xml:space="preserve">The site intersects a SINC and open space. Policy GI3 Biodiversity provides mitigation as it highlights that any loss of biodiversity must be avoided through the development of this site, and provide 15% biodiversity net gain. Therefore, a neutral effect is identified.  </t>
  </si>
  <si>
    <t xml:space="preserve">The site lies on land classified as 'urban' and on PDL. The development of this site would subsequently not lead to the loss of greenfield land. The site is also not within a groundwater protection zone or a historic landfill site. The site also abuts Yealding Brook however,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</si>
  <si>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30 C3 Units</t>
  </si>
  <si>
    <t>Residential- 30 C3 Units</t>
  </si>
  <si>
    <t>The site does not make provision for employment space or retail/town centre uses. However, the site does lie within 500m of Harrow Metropolitan centre. The development of this site is subsequently likely to provide some benefits to the local economy- including within the Harrow and Wealdstone Opportunity Area- through increased footfall. However, a potential minor positive effect is identified- as opposed to a significant positive- due to the small size of the site.</t>
  </si>
  <si>
    <t>The site is located within 800m from an employment site, allowing residents of the site access to employment opportunities. The site does not make provision for retail and town centre uses however. A potential minor positive effect is identified- as opposed to a significant positive- due to the small size of the site.</t>
  </si>
  <si>
    <t>In terms of accessibility, the site is located within walking distance of a primary school (400m), a secondary school (1.2km), and a GP surgery (400m), suggesting good accessibility to some local facilities and services. The site is also located within walking distance of formal recreation (400m) and informal recreation (100m). The site will also include a new Church and other community facilities. However, the site has a PTAL score of 1, suggesting that the site has significant accessibility issues to public transport. Therefore, a potential minor positive effect is identified.</t>
  </si>
  <si>
    <t>The site is located within walking distance of a community centre (800m), formal recreation (400m) and informal recreation (100m). The site will also include a new Church and other community facilities.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</si>
  <si>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around 30 C3 units. In line with Policy H04, the site should seek to secure a minimum of 35-50% affordable homes, subject to viability. Therefore, a potential minor positive effect is identified.</t>
  </si>
  <si>
    <t xml:space="preserve">In terms of sustainable transport, the site is located 1km from Harrow and Wealdstone tube station and more than 800m from an existing bus stop and employment site. The site is subsequently classed as having a PTAL score of 1, suggesting that the site has significant accessibility issues to public transport. However, the site is within walking distance of a primary school (400m), a secondary school (1.2km) and a GP surgery (400m).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negative effect is identified. </t>
  </si>
  <si>
    <t xml:space="preserve">The site is not located within an AQFA and is not effected by existing noise pollution. The site is affected by existing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</si>
  <si>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lies on land classified as 'urban' and on PDL. The site is not within a groundwater protection zone or a historic landfill site. The nearest water course (Wealdstone Brook) is 1000m from the site, suggesting that water pollution as a result of construction is highly unlikely. Therefore, a potential minor positive is identified. </t>
  </si>
  <si>
    <t>North Harrow Methodist Church</t>
  </si>
  <si>
    <t>North Harrow</t>
  </si>
  <si>
    <t>36 C3 Units</t>
  </si>
  <si>
    <t>Reprovision of church and community use
Residential- 36 C3 Units
Potential for some retail/town centre use</t>
  </si>
  <si>
    <t xml:space="preserve">It has been assumed that the current church and community use on site will be reprovided like for like, or of greater quality. </t>
  </si>
  <si>
    <t xml:space="preserve">The site may make provision for some retail/town centre uses, which would provide additional employment space on the periphery of North Harrow Town Centre. However, it is currently unclear if the employment space will be delivered, therefore an uncertain effect has been identified. </t>
  </si>
  <si>
    <t xml:space="preserve">Although the site is not within 800m of existing employment areas, the site has the potential to provide some retail/town centre uses. However, it is currently unclear if the employment space will be delivered, therefore an uncertain effect has been identified. </t>
  </si>
  <si>
    <t xml:space="preserve">The site is located within walking distance from a primary school (700m), secondary school (300m), and GP surgery (500m). The site is also located within walking distance of formal recreation (400m) and informal recreation (200m), but public transport access is more limited with a PTAL score of 3. The site itself will provide community uses and potentially some retail/town centre uses. Therefore, a minor positive effect has been recorded. </t>
  </si>
  <si>
    <t>The site is located within walking distance of a community centre (500m), formal recreation (400m) and informal recreation (200m). The redevelopment of the site should also maintain the current church and community use present on site.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Therefore, a potential minor positive effect is identified.</t>
  </si>
  <si>
    <t xml:space="preserve">The site is expected to provide 15 and 33 new dwellings. In line with Policy H04, the site should seek to secure a minimum of 35-50% affordable homes, subject to viability. Therefore, a potential minor positive effect has been recorded. </t>
  </si>
  <si>
    <t>In terms of sustainable transport, the site is located within 700m walking distance of North Harrow station and less than 400m to an existing bus stop. The site is classed as having a PTAL score of 3, suggesting some accessibility issues to public transport may exist. The site is also located within walking distance from a primary school (700m), secondary school (300m), and GP surgery (500m).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t>
  </si>
  <si>
    <t xml:space="preserve">The site is located in Flood Zone 1 and within 300m of Yeading Brook, however development of the site is not expected to increase fluvial flood risk as the site has been previously developed. The site is at moderate risk of surface water flooding, particularly in the south of the site.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Local Plan Policy CN4: Sustainable Drainage requires sites to incorporate natural flood risk solutions, such as SUDs. Therefore, a potential minor negative effect is identified.   </t>
  </si>
  <si>
    <t xml:space="preserve">The site does not lie within close proximity to an SSSI or SSSI risk zone, SINC or RIG. The site contains a number of TPOs however. Policy GI3 Biodiversity provides mitigation as it highlights that any loss of biodiversity must be avoided through the development of this site, and provide 15% biodiversity net gain. Therefore, a neutral effect is identified.  </t>
  </si>
  <si>
    <t xml:space="preserve">The site lies on land classified as 'urban' and on PDL. The development of this site would subsequently not lead to the loss of greenfield land. The site is also not within a groundwater protection zone or a historic landfill site. The site lies within 600m of Yeading Brook,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</si>
  <si>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Hatch End Telephone Exchange</t>
  </si>
  <si>
    <t>Hatch End</t>
  </si>
  <si>
    <t xml:space="preserve">48 C3 Units </t>
  </si>
  <si>
    <t>Residential- 48 C3 Units
Potential for town centre uses</t>
  </si>
  <si>
    <t xml:space="preserve">The site is located next to Hatch End town centre. The development of this site is subsequently likely to provide some benefits to the local economy. The site could also potentially make provision for town centre uses. However, it is currently unclear if town centre uses will be delivered, and thus employment opportunities created. Therefore an uncertain effect has been recorded. </t>
  </si>
  <si>
    <t xml:space="preserve">The site is located over 800m from an employment site. The site may potentially makes provision for town centre uses which is likely to generate some employment opportunities, however, it is currently unclear if town centre uses will be delivered. Therefore an uncertain effect has been recorded. </t>
  </si>
  <si>
    <t>In terms of accessibility, the site is located within walking distance of a primary school (800m), a secondary school (1.2km), and a GP surgery (200m), suggesting good accessibility to some local facilities and services. The site is also located within walking distance of formal recreation (400m) and informal recreation (200m). The site has a PTAL score of 2, suggesting that the site has some accessibility issues to public transport. Therefore, a potential minor positive effect is identified.</t>
  </si>
  <si>
    <t>The site is located within walking distance of a place of worship (200m), formal recreation (400m) and informal recreation (200m).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</si>
  <si>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48 C3 units. In line with Policy H04, the site should seek to secure a minimum of 35-50% affordable homes, subject to viability. Therefore, a potential minor positive effect is identified.</t>
  </si>
  <si>
    <t xml:space="preserve">In terms of sustainable transport, the site is subsequently classed as having a PTAL score of 2, suggesting that the site has some accessibility issues to public transport. However, the site is within walking distance of Hatch End tube station (500m) and an existing bus stop (100m). The site is also in walking distance of a primary school (800m), a secondary school (1.3km), and GP practice (200m). The site is not in close walking distance to an employment site (1.5km) however.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</si>
  <si>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located in Flood Zone 1 and around 400m from the nearest watercourse and therefore unlikely to flood. The development of the site is not expected to increase flood risk as the site is already developed. Therefore, a potential minor positive effect is identified.  
</t>
  </si>
  <si>
    <t xml:space="preserve">The site lies on land classified as 'urban' and on PDL. The site is not within a groundwater protection zone or a historic landfill site. The nearest water course (River Pinn) is 400m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</si>
  <si>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Harrow Arts Centre</t>
  </si>
  <si>
    <t>Pinner and Hatch End</t>
  </si>
  <si>
    <t>Expansion and modernisation of arts centre</t>
  </si>
  <si>
    <t xml:space="preserve">The development encompasses the expansion and modernisation of an arts centre which is likely to support the local economy by supporting the retention of existing businesses, as well as the potential growth of new businesses. It may also attract visitors to the Borough. Therefore, a potential minor positive effect is identified. </t>
  </si>
  <si>
    <t xml:space="preserve">Although the development encompasses the expansion and modernisation of an arts centre, it is unlikely that many new employment opportunities will be created through development. Therefore, a neutral effect is identified. </t>
  </si>
  <si>
    <t xml:space="preserve">As the development encompasses the expansion and modernisation of an arts centre, the site's location in relation to schools, employment sites, a GP surgery and open space is not relevant. The site is classed as having a PTAL score of 3, suggesting some issues with accessibility to public transport. Therefore, a neutral effect is identified. </t>
  </si>
  <si>
    <t xml:space="preserve">As the development encompasses the expansion and modernisation of an arts centre, the site's location in relation to community space and recreation is not relevant. The expansion of the arts centre should however support opportunities for local residents to mix and meet. The site is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visitors to the art centre/those employed on the site. Therefore, a potential minor positive effect is identified. </t>
  </si>
  <si>
    <t xml:space="preserve">As the development encompasses the expansion of an arts centre, the site's provision of housing is not relevant. Therefore, a neutral effect is identified. </t>
  </si>
  <si>
    <t xml:space="preserve">In terms of sustainable transport, the site is located within 400m walking distance from Hatch End tube station and around 100m to an existing bus stop. The site is classed as having a PTAL score of 3, suggesting some issues with accessibility to public transport. As the development encompasses the expansion of an arts centre, the site's location in relation to schools, employment sites, and a GP surgery is not relevant.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</si>
  <si>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The site is not located within an AQFA. The site is affected by existing noise and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t>
  </si>
  <si>
    <t>The  nearest water course (The River Pinn) runs adjacent to the site, however the site is located in Flood Zone 1. It is subsequently unlikely that the site would be at risk of flooding. Therefore, a potential minor positive effect is identified.</t>
  </si>
  <si>
    <t xml:space="preserve">The site does not lie within an archaeological priority area, or in proximity to an ancient monument, conservation area or a historic park/garden. The site is adjacent to a nationally listed building, and in close proximity to three locally listed buildings however. Development should preserve and enhance the setting of Elliot Hall, together with other listed buildings.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</si>
  <si>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does not lie within areas of MOL, within an area of special character or within the protected views setting corridor. The site is adjacent to Green Belt land, however development of the site should not expand into the Green Belt. Therefore, a potential minor positive effect is identified.  </t>
  </si>
  <si>
    <t xml:space="preserve">The site lies on land classified as 'urban' and does not lie within a groundwater protection zone or a historic landfill site. The site is a mixture of brownfield and greenfield land. Development of the site could subsequently lead to the loss of a small amount of greenfield land. The site also lies adjacent to the River Pinn,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potential minor negative effect is identified. </t>
  </si>
  <si>
    <t>Vernon Lodge</t>
  </si>
  <si>
    <t>Harrow Weald</t>
  </si>
  <si>
    <t>Special older persons accommodation</t>
  </si>
  <si>
    <t xml:space="preserve">It has been assumed that GP services will be available at Belmont Clinic. This site is also proposed for redevelopment to expand existing services. </t>
  </si>
  <si>
    <t>As the development is specialist housing for older people, the site's will not contribute significantly to the economy. Therefore, a neutral effect is identified.</t>
  </si>
  <si>
    <t>As the development is specialist housing for older people, the site's location in relation to employment sites is not relevant. Therefore, a neutral effect is identified.</t>
  </si>
  <si>
    <t>As the development is specialised housing for older people, the site's location in relation to schools and formal recreation is not relevant. In terms of accessibility, the site is located within walking distance of a GP surgery (800m) and informal recreation (100m). The site has a PTAL score of 1b, suggesting that the site has significant accessibility issues to public transport. Therefore, a neutral effect is identified.</t>
  </si>
  <si>
    <t>As the development is specialised housing for older people, the site's location in relation to formal recreation is not relevant. The site is located within walking distance of informal recreation (100m), but is over 1km to a community centre. The site is also not currently used as an allotment, but is located close to existing allotments.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neutral effect is identified.</t>
  </si>
  <si>
    <t xml:space="preserve">The site makes provision for a minimum of 28 specialist older person houses. In line with Policy H04, the site should seek to secure a minimum of 35-50% affordable homes, subject to viability. By expanding the existing development of sheltered living for older people, the site can provide more suitable accommodation for older people in the Borough. Therefore, a potential minor positive effect is identified.
</t>
  </si>
  <si>
    <t>Vernon Lodge is located within reasonable walking distance of some services such as recreation spaces and an allotment. However, most facilities such as formal recreation, GP surgeries are beyond an 800m walking distance. The site also has a PTAL score of 1b, indicating that although there is a nearby bus stop, a single service runs from here. Rail links are also beyond walking distance of the site. This could lead to some journeys being made via private car rather than active travel modes. A travel plan is required to demonstrate how sustainable travel patterns for the residents of the site can be achieved. Therefore, a potential minor negative effect is identified.</t>
  </si>
  <si>
    <t xml:space="preserve">The site is not located within an AQFA, or existing noise pollution and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</si>
  <si>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over 1000m of the site. The site subsequently does not support the shift to EV vehicles. Policy CN2: Energy Infrastructure requires the provision of EV chargers on site, however this requirement is dependent on car parking being proposed. As the site does not appear to provide car parking, a potential minor negative effect is identified.  </t>
  </si>
  <si>
    <t xml:space="preserve">The site is located in Flood Zone 1 and does not lie within close proximity of a watercourse. The site is at high risk of surface water flooding, particularly around the west and north part of the existing building in the site. Development should be directed away from these areas of the site and safe access and egress routes should be directed to the north of the site.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Overall, a potential minor negative effect is identified.   </t>
  </si>
  <si>
    <t xml:space="preserve">The site does not lie within or in close proximity to an SSSI or SSSI risk zone, TPO or RIG. The site lies within 400m of a SINC however. Policy GI3 Biodiversity provides mitigation as it highlights that any loss of biodiversity must be avoided through the development of this site, and provide 15% biodiversity net gain. Therefore, a neutral effect is identified.  </t>
  </si>
  <si>
    <t xml:space="preserve">The site does not lie within areas of Green Belt or MOL, or within an area of special character. The site does partially fall within a protected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</si>
  <si>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Belmont Clinic</t>
  </si>
  <si>
    <t>Kenton and Belmont</t>
  </si>
  <si>
    <t>10 dwellings / units</t>
  </si>
  <si>
    <t>Replacement/expanded medical centre
Potential community/town centre uses
Residential - 10 dwellings/ units</t>
  </si>
  <si>
    <t xml:space="preserve">Expansion /redevelopment of the existing clinic is likely to provide some employment opportunities, as well as safeguard existing employment land.  The development will subsequently provide benefit to the local and wider economy. Therefore, a potential minor positive effect is identified.  </t>
  </si>
  <si>
    <t>The site makes provision for the expansion/redevelopment of the existing clinic, which is likely to lead to more high skilled employment opportunities. Therefore, a potential minor positive effect is identified.</t>
  </si>
  <si>
    <t xml:space="preserve">As the development encompasses the replacement/expansion of the medical centre and its community uses, the site's location in relation to schools, employment sites, a GP surgery and open space is not relevant. The replacement/expansion of the medical centre and its community uses should support more local residents to access health services and facilities. However, the site is classed as having a PTAL score of 2, suggesting accessibility issues to public transport. Therefore, a neutral effect is identified. </t>
  </si>
  <si>
    <t xml:space="preserve">As the development encompasses the replacement/expansion of the medical centre and its community uses, the site's location in relation to community space and recreation is not relevant. The replacement/expansion of the medical centre and its community uses should however support the health of local residents.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visitors to the health centre/those employed on the site. Therefore, a potential minor positive effect is identified. </t>
  </si>
  <si>
    <t>The site makes provision for 10 dwellings/ units. In line with Policy H04, the site should seek to secure a minimum of 35-50% affordable homes, subject to viability. Therefore, a potential minor positive effect is identified.</t>
  </si>
  <si>
    <t xml:space="preserve">In terms of sustainable transport, the site is located within 100m walking distance from an existing bus stop, but is over 1.5km to Harrow and Wealdstone tube station. The site is classed as having a PTAL score of 2, suggesting accessibility issues to public transport. As the development encompasses the replacement/expansion of the medical centre and its community uses, the site's location in relation to schools, employment sites, and a GP surgery is not relevant.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negative effect is identified. </t>
  </si>
  <si>
    <t xml:space="preserve">The site is not located within an AQFA and is not affected by existing noise pollution. The site is affected by existing light pollution however.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</si>
  <si>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1 and around 900m from the nearest watercourse. The site is at medium risk of surface water flooding, particularly in the centre of the site, and development should be directed away from this area. Safe access and egress routes should be directed to south west of the site towards Kenton Lane.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Overall, a potential minor negative effect is identified.   
</t>
  </si>
  <si>
    <t>The site does not lie within close proximity to an SSSI or SSSI risk zone, TPO, or RIG. The site intersects a SINC however. Policy GI3 Biodiversity provides mitigation as it highlights that any loss of biodiversity must be avoided through the development of this site, and provide 15% biodiversity net gain. Therefore, a neutral effect is identified.</t>
  </si>
  <si>
    <t xml:space="preserve">The site lies on land classified as 'urban', and is a mixture of brownfield and greenfield land. If the existing development were to be expanded, a small portion of greenspace land could be lost. The site is not within a groundwater protection zone or a historic landfill site. The nearest water course (Silk Stream and Edgware Brook) is 900m from the site (below the 'safe' threshold of 1000m),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potential minor negative is identified. </t>
  </si>
  <si>
    <t>The loss of greenfield land cannot be mitigated.</t>
  </si>
  <si>
    <t>Travellers Rest, Kenton Road</t>
  </si>
  <si>
    <t>Kenton West</t>
  </si>
  <si>
    <t>120 C3 Units</t>
  </si>
  <si>
    <t>Residential- 120 C3 Units
Town centre uses
Reprovision of public house / restaurant / bar</t>
  </si>
  <si>
    <t>Permenant/Irreversible</t>
  </si>
  <si>
    <t>The site is a mixed use development that makes provision for town centre uses. The site is also located within Kenton district centre. The development of this site is subsequently likely to provide some benefits to the local economy and provide some employment opportunities. Therefore, a potential significant positive effect is identified.</t>
  </si>
  <si>
    <t>The site is located over 800m from an employment site. However, the site makes some provision for town centre uses, which is likely to generate some employment opportunities. As the site is located in an area of medium deprivation, provision of employment opportunities could subsequently also improve rates of deprivation in the area. However, a potential minor positive effect is identified- as opposed to a significant positive- due to the distance of the site from an employment site.</t>
  </si>
  <si>
    <t>In terms of accessibility, the site is located within walking distance of a primary school (700m), a secondary school (800m) and a GP surgery (100m), suggesting good accessibility to some local facilities and services. The site is also located 500m from formal recreation and 300m from informal recreation.The site is classed as having a PTAL score of 5, suggesting good accessbility to public transport. The site also makes provision for some town centre uses. Therefore, a potential significant positive effect is identified.</t>
  </si>
  <si>
    <t>The site is located within walking distance of a community centre (250m), formal recreation (500m) and informal recreation (300m).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</si>
  <si>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120 C3 units. In line with Policy H04, the site should seek to secure a minimum of 35-50% affordable homes, subject to viability. Therefore, a potential significant positive effect is identified.</t>
  </si>
  <si>
    <t xml:space="preserve">In terms of sustainable transport, the site is located within 100m walking distance from Kenton tube station and around 100m to an existnig bus stop. The site is classed as having a PTAL score of 4-5, suggesting good accessbility to public transport. The site is also located within walking distance from a primary school (700m), secondary school (800m), and GP surgery (100m).  The site is over 800m from an employment site however.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significant positive effect is identified. </t>
  </si>
  <si>
    <t xml:space="preserve">The site is located in Flood Zone 1 and around 400m from the nearest watercourse. Part of the site is at risk from surface water flooding. Development should be directed away from this area in line within the sequential approach. This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Overall, a potential minor negative effect is identified.   
</t>
  </si>
  <si>
    <t xml:space="preserve">The site lies on land classified as 'urban' and on PDL. The site is not within a groundwater protection zone or a historic landfill site. The nearest water course (Wealdstone Brook) is 400m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</si>
  <si>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Kenton Rd Telephone Exchange</t>
  </si>
  <si>
    <t>Kenton East</t>
  </si>
  <si>
    <t>13 C3 units</t>
  </si>
  <si>
    <t>Residential- 13 C3 Units
Town centre uses
Community uses</t>
  </si>
  <si>
    <t>The site makes provision for town centre uses on the ground floor of the development. The site does lie within 500m of Kenton town centre. The development of this site is subsequently likely to provide some benefits to the local economy through increased footfall. However, a potential minor positive effect is identified- as opposed to a significant positive- due to the small size of the site.</t>
  </si>
  <si>
    <t>The site is located within 800m from an employment site, allowing residents of the site access to employment opportunities. The site also makes some provision for town centre uses, which is likely to generate some employment opportunities. A potential minor positive effect is identified- as opposed to a significant positive- due to the small size of the site.</t>
  </si>
  <si>
    <t>In terms of accessibility, the site is located within walking distance of a primary school (1km), a secondary school (1km), and a GP surgery (600m), suggesting good accessibility to some local facilities and services. The site is also located within walking distance of formal recreation (400m) and informal recreation (400m). The site has a PTAL score of 3, suggesting that the site has some accessibility issues to public transport. Therefore, a potential minor positive effect is identified.</t>
  </si>
  <si>
    <t>The site is located within walking distance of a community centre (600m), formal recreation (400m) and informal recreation (400m).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</si>
  <si>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13 C3 units. In line with Policy H04, the site should seek to secure a minimum of 35-50% affordable homes, subject to viability. Therefore, a potential minor positive effect is identified.</t>
  </si>
  <si>
    <t xml:space="preserve">In terms of sustainable transport, the site is located 1km from Kenton tube station and is classed as having a PTAL score of 3, suggesting that the site has some accessibility issues to public transport. However, the site is within walking distance of an existing bus stop (100m), a primary school (less than 1km), a secondary school (over 1km) and a GP surgery (600m).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effect is identified. </t>
  </si>
  <si>
    <t xml:space="preserve">The site is not within an existing AQFA, but is affected by existing noise pollution and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</si>
  <si>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The site is located in Flood Zone 2 and is 100m from the Wealdstone Brook. The site is at medium risk of surface water flooding, however there is a portion at higher risk, along the northwest of the site. Safe access and egress routes should be directed to the east of the site towards Kenton Road where there is a lower risk of flooding. Development should be directed away from the north west of the site where there is higher risk of surface water flooding. Both fluvial and surface water flooding could make the site vulnerable to future flooding events, particularly if the severity of such events is exacerbated by climate change. In accordance with Local Plan Policy CN3: Reducing Flood Risk, a sequential test and Flood Risk Assessment will need to be prepared, to identify possible flooding and mitigation. Local Plan Policy CN4: Sustainable Drainage requires sites to incorporate natural flood risk solutions, such as SUDs. Overall, a potential minor negative effect is identified.    </t>
  </si>
  <si>
    <t xml:space="preserve">The site does not lie within areas of Green Belt or MOL, or within an area of special character. It does fall within the protected views setting corridor, however Local Plan Policy GR5 View Management will safeguard protected views in line with Policy HC4 of the London Plan (2021). Additionally, Local Plan Policy GR1 Achieving a High Standard of Development Design and Layout Considerations requires all development proposals to respect the character and landscape of which it is built in. Therefore, a neutral effect is identified.  </t>
  </si>
  <si>
    <t xml:space="preserve">The site lies on land classified as 'urban' and on PDL. The site is not within a groundwater protection zone or a historic landfill site. The nearest water course (Wealdstone Brook) is 100m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</si>
  <si>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Wolstenholme Rectory Lane</t>
  </si>
  <si>
    <t>25 C2 units</t>
  </si>
  <si>
    <t>Specialist older person housing- 25 C2 units</t>
  </si>
  <si>
    <t>The existing site is brownfield, however expansion would creep onto greenfield.</t>
  </si>
  <si>
    <t>As the development is sheltered housing for older people, the site's location in relation to employment sites is not relevant. Therefore, a neutral effect is identified.</t>
  </si>
  <si>
    <t>As the development is sheltered housing for older people, the site's location in relation to schools and formal recreation is not relevant. In terms of accessibility, the site is located within walking distance of a GP surgery (400m) and informal recreation (100m). The site has a PTAL score of 2, suggesting that the site has significant accessibility issues to public transport. Therefore, a neutral effect is identified.</t>
  </si>
  <si>
    <t>The site is located within walking distance of a community centre (300m), formal recreation (400m)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</si>
  <si>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 xml:space="preserve">The site makes provision for around 25 C2 units. In line with Policy H04, the site should seek to secure a minimum of 35-50% affordable homes, subject to viability. By expanding the existing development of sheltered living for older people, the site can provide more suitable accommodation for older people in the Borough. Therefore, a potential minor positive effect is identified.
</t>
  </si>
  <si>
    <t xml:space="preserve">In terms of sustainable transport, the site is located 1km from Stanmore tube station and is classed as having a PTAL score of 2, suggesting that the site has significant accessibility issues to public transport. This is a particular issue for this development as it makes provision for sheltered housing for older people, who may have disabilities that make good transport accessibility highly necessary. The site is located around 100m to an existing bus stop however, and is within 300m walking distance of a GP surgery.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As the development is sheltered housing for older people, the site's location in relation to schools, and employment sites is not relevant. Therefore, a potential minor negative effect is identified. </t>
  </si>
  <si>
    <t>The site should make contributions to improvements to the local public transport and active travel network, either onsite or offsite.</t>
  </si>
  <si>
    <t xml:space="preserve">The site is located in Flood Zone 1 and therefore unlikely to flood. Although the site is within 300m of Silk Stream and Edgware Brook, the development of the site is not expected to increase flood risk as the site is already developed. Therefore, a potential minor positive effect is identified.  
</t>
  </si>
  <si>
    <t xml:space="preserve">The site does not lie within close proximity to an SSSI or  RIG. However, the site intersects a SINC and a number of TPOs. The site also falls within the SSSI risk zone that limits developments to 100 units. Policy GI3 Biodiversity provides mitigation as it highlights that any loss of biodiversity must be avoided through the development of this site, and provide 15% biodiversity net gain. Therefore, a neutral effect is identified.  </t>
  </si>
  <si>
    <t xml:space="preserve">The site does not lie within a historic park/garden or archaeological priority area, and is not in close proximity to a nationally listed building, locally listed building, or an archaeological priority area. The site is adjacent to a conservation area however.  In addition, the development principles for this allocation in the local plan states that the design and layout of development on this site must be sensitive to the setting of the adjoining conservation area and the Locally listed cemetery and grade II listed Church of St John the Evangelist (church and ruin) which faces the site, and should ensure the protection of the adjoining boundary wall. Local Plan Policy HE1 Historic Environment provides some mitigation as the policy will seek to ensure developments do not cause harm to heritage assets and their settings, however an effect may not be able to be completely avoided. Therefore, a minor negative effect is identified.  </t>
  </si>
  <si>
    <t xml:space="preserve">The site lies on land classified as 'urban' and is not within a groundwater protection zone or a historic landfill site. The nearest water course (Silk Stream and Edgware Brook) is 300m from the site however, suggesting that water pollution as a result of construction may occur without appropriate site mitigation. Additionally, expansion of the existing development will lead to the irreversible loss of a small portion of greenfield land. However, Local Plan Policy CN4 Sustainable Drainage requires major development to ensure appropriate best practice is followed with respect to the control of water pollution. Therefore, a potential minor negative is identified. </t>
  </si>
  <si>
    <t>Canons Park Station Carpark</t>
  </si>
  <si>
    <t xml:space="preserve">	Edgware and Burnt Oak</t>
  </si>
  <si>
    <t>29 C3 Units</t>
  </si>
  <si>
    <t>Residential- 29 C3 Units</t>
  </si>
  <si>
    <t xml:space="preserve">The site does not make provision for employment space or retail/town centre uses, nor does it lie within a town centre. The development of this site is subsequently unlikely to benefit the local economy. Therefore, a potential minor negative effect is identified.  </t>
  </si>
  <si>
    <t>Provision should be made on or near the site for retail/town centre uses, in order to provide some benefit to the local economy.</t>
  </si>
  <si>
    <t>The site is located 500m from an employment site. As the site is located in an area of medium deprivation, provision of employment opportunities could subsequently also improve rates of deprivation in the area. However, a potential minor positive effect is identified, as opposed to a potential significant positive- due to the small size of the site.</t>
  </si>
  <si>
    <t>In terms of accessibility, the site is located within walking distance of a primary school (600m), a secondary school (600m) and a GP surgery (150m), suggesting good accessibility to some local facilities and services. The site is also located 100m from formal recreation and 100m from informal recreation. The site is classed as having a PTAL score of 3, suggesting there are some transport accessibility issues. Therefore, a potential minor positive effect is identified.</t>
  </si>
  <si>
    <t>The site is located within walking distance of a community centre (600m), formal recreation (100m)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</si>
  <si>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29 C3 units. In line with Policy H04, the site should seek to secure a minimum of 35-50% affordable homes, subject to viability. Therefore, a potential minor positive effect is identified.</t>
  </si>
  <si>
    <t xml:space="preserve">In terms of sustainable transport, the site is located within 100m walking distance from Canons Park tube station and less than 100m to an existing bus stop. The site is classed as having a PTAL score of 3, suggesting there are some transport accessibility issues. The site is also located within walking distance from a primary school (600m), secondary school (600m), and GP surgery (150m), and employment site (500m).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 development principles outlined within the site allocation states that some car parking should be retained in order to support multi-modal travel on the Jubilee line. Therefore, a potential minor positive effect is identified. </t>
  </si>
  <si>
    <t xml:space="preserve">The site is located in Flood Zone 1 and 400m from the nearest watercourse and therefore unlikely to flood. The development of the site is not expected to increase flood risk as the site is already developed. Therefore, a potential minor positive effect is identified.  
</t>
  </si>
  <si>
    <t xml:space="preserve">The site does not lie within close proximity to an SSSI or SSSI risk zone, TPO or RIG. The site intersects a SINC however. Policy GI3 Biodiversity provides mitigation as it highlights that any loss of biodiversity must be avoided through the development of this site, and provide 15% biodiversity net gain. Therefore, a neutral effect is identified.  </t>
  </si>
  <si>
    <t xml:space="preserve">The site does not lie within an archaeological priority area, or in proximity to an ancient monument, nationally listed building, or a locally listed building. The site is adjacent to a conservation area and a historic park/garden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</si>
  <si>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is PDL. The site is not within a groundwater protection zone or a historic landfill site. The nearest water course (Silk Stream and Edgware Brook) is 400m from the site,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neutral effect has been recorded. </t>
  </si>
  <si>
    <t>Anmer Lodge</t>
  </si>
  <si>
    <t>138 C3 Units</t>
  </si>
  <si>
    <t>Residential- 138 C3 Units
Supermarket
Reprovision of some car parking</t>
  </si>
  <si>
    <t>The site is a mixed use development that makes provision for retail uses, including a supermarket. The site is also located within Stanmore district centre. The development of this site is subsequently likely to provide benefits to the local economy and provide some employment opportunities. Therefore, a potential significant positive effect is identified.</t>
  </si>
  <si>
    <t>The site is located over 800m from an employment site. However, the site makes some provision for retail space, which is likely to generate some employment opportunities. As the site is located in an area of medium deprivation, provision of employment opportunities could subsequently also improve rates of deprivation in the area. However, a potential minor positive effect is identified- as opposed to a significant positive- due to the distance of the site from an employment site.</t>
  </si>
  <si>
    <t>In terms of accessibility, the site is located within walking distance of a primary school (700m), a secondary school (over 1km) and a GP surgery (700m), suggesting good accessibility to some local facilities and services. The site is also located within walking distance of formal recreation (100m) and informal recreation (adjacent). The site is classed as having a PTAL score of 2 however, suggesting some accessibility issues to public transport. Therefore, a potential minor positive effect is identified.</t>
  </si>
  <si>
    <t>The site is located within walking distance of a community centre (100m), formal recreation (100m) and informal recreation (adjacent).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</si>
  <si>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138 C3 units. In line with Policy H04, the site should seek to secure a minimum of 35-50% affordable homes, subject to viability. Therefore, a potential significant positive effect is identified.</t>
  </si>
  <si>
    <t xml:space="preserve">In terms of sustainable transport, the site is located within 500m walking distance from Stanmore tube station and around 100m to an existing bus stop. The site is classed as having a PTAL score of 2 however, suggesting some accessibility issues to public transport. The site is also located within walking distance from a primary school (700m), secondary school (over 1km), GP surgery (700m). The site is over 800m from an employment site however.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</si>
  <si>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The site is not located within an AQFA and is not affected by existing noise pollution. The site is affected by existing light pollution. Additional air, noise and light pollution may be generated through construction, however this effect is likely to be temporary. Local Plan Policies GR7: External Lighting and GR1: Achieving a High Standard of Development should help to ensure light, air and noise pollution levels are not exacerbated by the redevelopment of the site. Therefore, a neutral effect is identified. </t>
  </si>
  <si>
    <t xml:space="preserve">An existing EV charger is over 600m of the site. However, as the site will reprovide car parking spaces, electric vehicle charging will be provided in line with Local Plan Policy CN2: Energy Infrastructure. The site subsequently supports the shift to EV vehicles. Therefore, a potential minor positive effect is identified.  </t>
  </si>
  <si>
    <t xml:space="preserve">The site is located in Flood Zone 1 and around 900m from the nearest watercourse. The site is at high risk of surface water flooding, particularly along the southeast of the site, therefore development should be directed away from this area. Safe access and egress routes should be directed to the southwest of the site towards Rainsford Close and Coverdale Close. Development should be directed away from the southeast side of the site where there is higher risk of surface water flooding. Surface water flooding could make the site vulnerable to future flooding events, particularly if the severity of such events are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Therefore, a potential minor negative effect is identified.    </t>
  </si>
  <si>
    <t xml:space="preserve">The site does not lie within or in close proximity to an SSSI or RIG. The site is within 200m from a SINC and contains a TPO however. The site is also within an SSSI impact risk zone that limits residential development to 100 units. Policy GI3 Biodiversity also provides mitigation as it highlights that any loss of biodiversity must be avoided through the development of this site, and provide 15% biodiversity net gain. Therefore, a neutral effect is identified.
</t>
  </si>
  <si>
    <t xml:space="preserve">The site lies on land classified as 'urban', and is a mixture of brownfield and greenfield land. Development of the site would likely lead to a small portion of greenspace land being lost. The site is not within a groundwater protection zone or a historic landfill site. The nearest water course (Silk Stream and Edgware Brook) is 900m from the site (below the 'safe' threshold of 1000m), suggesting that water pollution as a result of construction may occur without appropriate site mitigation. However, Local Plan Policy CN4 Sustainable Drainage requires major development to ensure appropriate best practice is followed with respect to the control of water pollution. Therefore, a potential minor negative is identified. </t>
  </si>
  <si>
    <t>Stanmore Station Carpark</t>
  </si>
  <si>
    <t>199 C3 Units</t>
  </si>
  <si>
    <t>Residential- 199 C3 Units
Reprovision of public car parking
Transport operations
Class E</t>
  </si>
  <si>
    <t>The site does not make provision for employment space or retail/town centre uses. The site is around 400m from Stanmore town centre however. The development of this site may subsequently provide some benefits to the local economy. Therefore, a potential minor positive effect is identified.</t>
  </si>
  <si>
    <t>The site is located over 2km from an employment site, and does not make provision for employment space or retail/town centre uses. The development of the site is therefore unlikely to reduce employment rates across the Borough. Therefore, a potential minor negative effect is identified.</t>
  </si>
  <si>
    <t>In terms of accessibility, the site is located within walking distance of a primary school (100m), a secondary school (100m) and a GP surgery (400m), suggesting good accessibility to some local facilities and services. The site is also located 700m from formal recreation and 100m from informal recreation.  The site is classed as having a PTAL score of 2, suggesting there are some transport accessibility issues. Therefore, a potential minor positive effect is identified.</t>
  </si>
  <si>
    <t>The site is located within walking distance of a community centre (800m), formal recreation (700m) and informal recreation (100m). The site is also not currently used as an allotment.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improve the health and wellbeing of residents. Therefore, a potential minor positive effect is identified.</t>
  </si>
  <si>
    <t>The site makes provision for a minimum of 199 C3 units. In line with Policy H04, the site should seek to secure a minimum of 35-50% affordable homes, subject to viability. Therefore, a potential significant positive effect is identified.</t>
  </si>
  <si>
    <t xml:space="preserve">In terms of sustainable transport, the site is located within 100m walking distance from Stanmore tube station and less than 100m to an existing bus stop. The site is classed as having a PTAL score of 2, suggesting there are some transport accessibility issues. The site is also located within walking distance from a primary school (100m), secondary school (100m), and GP surgery (400m). The site is over 2km from an employment site however. No cycle routes are in proximity to the site, however Local Plan Policy M1 Sustainable Transport requires developments to support the delivery of new local cycle networks, as well as provide accessible cycle parking for all users. Provision of these routes alongside development could help to increase opportunities for active travel. Therefore, a potential minor positive effect is identified. </t>
  </si>
  <si>
    <t xml:space="preserve">An existing EV charger is over 1000m of the site. However, as the site will reprovide car parking spaces, electric vehicle charging will be provided in line with Local Plan Policy CN2: Energy Infrastructure. The site subsequently supports the shift to EV vehicles. Therefore, a potential minor positive effect is identified.  </t>
  </si>
  <si>
    <t xml:space="preserve">The site is located in Flood Zone 1 and does not lie within close proximity of a watercourse. Part of the site is at risk from surface water flooding. Development should be directed away from this area in lie with the sequential approach. Surface water flooding could make the site vulnerable to future flooding events, particularly if the severity of such events are exacerbated by climate change. In accordance with Local Plan Policy CN3: Reducing Flood Risk, a sequential test and Flood Risk Assessment will need to be prepared, to identify possible flooding and mitigation. Further details of these processes are required to determine the precise nature of the potential effect. Therefore, a potential minor negative effect is identified.    </t>
  </si>
  <si>
    <r>
      <t xml:space="preserve">Local Plan Policy GI3: Biodiversity highlights that any loss of biodiversity must be avoided through the development of this site, and requires developments to provide </t>
    </r>
    <r>
      <rPr>
        <i/>
        <sz val="20"/>
        <rFont val="Calibri"/>
        <family val="2"/>
        <scheme val="minor"/>
      </rPr>
      <t>15%</t>
    </r>
    <r>
      <rPr>
        <sz val="20"/>
        <rFont val="Calibri"/>
        <family val="2"/>
        <scheme val="minor"/>
      </rPr>
      <t xml:space="preserve"> BNG.</t>
    </r>
  </si>
  <si>
    <t xml:space="preserve">The site does not lie within a historic park/garden or archaeological priority area, and is not in close proximity to a nationally listed building, locally listed building or an archaeological priority area. The site is adjacent to a conservation area however. Local Plan Policy HE1 Historic Environment provides some mitigation as the policy will seeks to ensure developments do not cause harm to heritage assets and their settings, however an effect may not be able to be completely avoided. Therefore, a minor negative effect is identified.  </t>
  </si>
  <si>
    <t xml:space="preserve">The site lies on land classified as 'urban' and on PDL. The site is not within a groundwater protection zone or a historic landfill site. The site also lies over 1000m from a watercourse, so the potential for water pollution as a result of construction would be limited. Therefore, a potential minor positive effect is identified.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</si>
</sst>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1"/>
      <color theme="1"/>
      <name val="Calibri"/>
      <family val="2"/>
      <scheme val="minor"/>
    </font>
    <font>
      <b/>
      <sz val="11"/>
      <color theme="0"/>
      <name val="Calibri"/>
      <family val="2"/>
      <scheme val="minor"/>
    </font>
    <font>
      <sz val="10"/>
      <name val="Arial"/>
      <family val="2"/>
    </font>
    <font>
      <sz val="10"/>
      <name val="Arial Narrow"/>
      <family val="2"/>
    </font>
    <font>
      <sz val="10"/>
      <color indexed="22"/>
      <name val="Arial Narrow"/>
      <family val="2"/>
    </font>
    <font>
      <sz val="11"/>
      <name val="Arial Narrow"/>
      <family val="2"/>
    </font>
    <font>
      <sz val="9"/>
      <name val="Arial Narrow"/>
      <family val="2"/>
    </font>
    <font>
      <sz val="12"/>
      <name val="Arial Narrow"/>
      <family val="2"/>
    </font>
    <font>
      <b/>
      <sz val="16"/>
      <name val="Arial"/>
      <family val="2"/>
    </font>
    <font>
      <b/>
      <sz val="22"/>
      <name val="Arial"/>
      <family val="2"/>
    </font>
    <font>
      <b/>
      <sz val="18"/>
      <name val="Arial Narrow"/>
      <family val="2"/>
    </font>
    <font>
      <sz val="18"/>
      <name val="Arial Narrow"/>
      <family val="2"/>
    </font>
    <font>
      <b/>
      <sz val="18"/>
      <name val="Arial"/>
      <family val="2"/>
    </font>
    <font>
      <b/>
      <sz val="15"/>
      <name val="Arial"/>
      <family val="2"/>
    </font>
    <font>
      <sz val="11"/>
      <name val="Arial"/>
      <family val="2"/>
    </font>
    <font>
      <sz val="9"/>
      <name val="Arial"/>
      <family val="2"/>
    </font>
    <font>
      <i/>
      <sz val="10"/>
      <name val="Arial Narrow"/>
      <family val="2"/>
    </font>
    <font>
      <b/>
      <sz val="12"/>
      <name val="Arial"/>
      <family val="2"/>
    </font>
    <font>
      <b/>
      <sz val="12"/>
      <name val="Arial Narrow"/>
      <family val="2"/>
    </font>
    <font>
      <sz val="12"/>
      <name val="Arial"/>
      <family val="2"/>
    </font>
    <font>
      <b/>
      <sz val="10"/>
      <name val="Arial Narrow"/>
      <family val="2"/>
    </font>
    <font>
      <u/>
      <sz val="10"/>
      <color indexed="10"/>
      <name val="Arial"/>
      <family val="2"/>
    </font>
    <font>
      <sz val="10"/>
      <color indexed="22"/>
      <name val="Arial"/>
      <family val="2"/>
    </font>
    <font>
      <b/>
      <sz val="10"/>
      <name val="Arial"/>
      <family val="2"/>
    </font>
    <font>
      <sz val="11"/>
      <name val="Calibri"/>
      <family val="2"/>
      <scheme val="minor"/>
    </font>
    <font>
      <b/>
      <sz val="12"/>
      <color theme="0"/>
      <name val="Calibri"/>
      <family val="2"/>
      <scheme val="minor"/>
    </font>
    <font>
      <i/>
      <sz val="14"/>
      <color theme="1"/>
      <name val="Calibri"/>
      <family val="2"/>
      <scheme val="minor"/>
    </font>
    <font>
      <b/>
      <sz val="10"/>
      <color theme="1"/>
      <name val="Arial"/>
      <family val="2"/>
    </font>
    <font>
      <sz val="10"/>
      <color theme="1"/>
      <name val="Arial"/>
      <family val="2"/>
    </font>
    <font>
      <sz val="10"/>
      <color rgb="FF000000"/>
      <name val="Arial"/>
      <family val="2"/>
    </font>
    <font>
      <sz val="8"/>
      <name val="Arial"/>
      <family val="2"/>
    </font>
    <font>
      <i/>
      <sz val="10"/>
      <color rgb="FFFF0000"/>
      <name val="Arial Narrow"/>
      <family val="2"/>
    </font>
    <font>
      <b/>
      <sz val="11"/>
      <color theme="1"/>
      <name val="Calibri"/>
      <family val="2"/>
      <scheme val="minor"/>
    </font>
    <font>
      <b/>
      <sz val="11"/>
      <name val="Calibri"/>
      <family val="2"/>
      <scheme val="minor"/>
    </font>
    <font>
      <sz val="8"/>
      <name val="Calibri"/>
      <family val="2"/>
      <scheme val="minor"/>
    </font>
    <font>
      <b/>
      <sz val="14"/>
      <color theme="1"/>
      <name val="Calibri"/>
      <family val="2"/>
      <scheme val="minor"/>
    </font>
    <font>
      <u/>
      <sz val="11"/>
      <color theme="10"/>
      <name val="Calibri"/>
      <family val="2"/>
      <scheme val="minor"/>
    </font>
    <font>
      <b/>
      <sz val="20"/>
      <color theme="0"/>
      <name val="Calibri"/>
      <family val="2"/>
      <scheme val="minor"/>
    </font>
    <font>
      <sz val="20"/>
      <color theme="1"/>
      <name val="Calibri"/>
      <family val="2"/>
      <scheme val="minor"/>
    </font>
    <font>
      <sz val="20"/>
      <color rgb="FFFF0000"/>
      <name val="Calibri"/>
      <family val="2"/>
      <scheme val="minor"/>
    </font>
    <font>
      <sz val="20"/>
      <name val="Calibri"/>
      <family val="2"/>
      <scheme val="minor"/>
    </font>
    <font>
      <b/>
      <sz val="20"/>
      <name val="Calibri"/>
      <family val="2"/>
      <scheme val="minor"/>
    </font>
    <font>
      <b/>
      <sz val="20"/>
      <color theme="1"/>
      <name val="Calibri"/>
      <family val="2"/>
      <scheme val="minor"/>
    </font>
    <font>
      <sz val="20"/>
      <color rgb="FF191919"/>
      <name val="Calibri"/>
      <family val="2"/>
      <scheme val="minor"/>
    </font>
    <font>
      <sz val="20"/>
      <color rgb="FF00B050"/>
      <name val="Calibri"/>
      <family val="2"/>
      <scheme val="minor"/>
    </font>
    <font>
      <i/>
      <sz val="20"/>
      <name val="Calibri"/>
      <family val="2"/>
      <scheme val="minor"/>
    </font>
    <font>
      <sz val="20"/>
      <color theme="4"/>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3C533C"/>
        <bgColor indexed="64"/>
      </patternFill>
    </fill>
    <fill>
      <patternFill patternType="solid">
        <fgColor rgb="FF00B050"/>
        <bgColor indexed="64"/>
      </patternFill>
    </fill>
    <fill>
      <patternFill patternType="solid">
        <fgColor rgb="FF92D050"/>
        <bgColor indexed="64"/>
      </patternFill>
    </fill>
    <fill>
      <patternFill patternType="solid">
        <fgColor rgb="FFC00000"/>
        <bgColor indexed="64"/>
      </patternFill>
    </fill>
    <fill>
      <patternFill patternType="solid">
        <fgColor rgb="FFFFC00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s>
  <borders count="4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rgb="FF92D050"/>
      </right>
      <top style="thin">
        <color indexed="64"/>
      </top>
      <bottom style="thin">
        <color indexed="64"/>
      </bottom>
      <diagonal/>
    </border>
    <border>
      <left style="thin">
        <color rgb="FF92D05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0" fontId="36" fillId="0" borderId="0" applyNumberFormat="0" applyFill="0" applyBorder="0" applyAlignment="0" applyProtection="0"/>
  </cellStyleXfs>
  <cellXfs count="375">
    <xf numFmtId="0" fontId="0" fillId="0" borderId="0" xfId="0"/>
    <xf numFmtId="0" fontId="3" fillId="2" borderId="0" xfId="1" applyFont="1" applyFill="1"/>
    <xf numFmtId="0" fontId="3" fillId="2" borderId="0" xfId="1" applyFont="1" applyFill="1" applyAlignment="1">
      <alignment horizontal="center"/>
    </xf>
    <xf numFmtId="0" fontId="4" fillId="2" borderId="0" xfId="1" applyFont="1" applyFill="1"/>
    <xf numFmtId="0" fontId="0" fillId="2" borderId="0" xfId="0" applyFill="1"/>
    <xf numFmtId="0" fontId="5" fillId="2" borderId="0" xfId="1" applyFont="1" applyFill="1" applyAlignment="1">
      <alignment horizontal="left" wrapText="1"/>
    </xf>
    <xf numFmtId="0" fontId="5" fillId="2" borderId="0" xfId="1" applyFont="1" applyFill="1" applyAlignment="1">
      <alignment horizontal="center" wrapText="1"/>
    </xf>
    <xf numFmtId="0" fontId="3" fillId="2" borderId="0" xfId="1" applyFont="1" applyFill="1" applyAlignment="1">
      <alignment horizontal="center" wrapText="1"/>
    </xf>
    <xf numFmtId="0" fontId="5" fillId="2" borderId="0" xfId="1" applyFont="1" applyFill="1"/>
    <xf numFmtId="0" fontId="3" fillId="2" borderId="0" xfId="1" applyFont="1" applyFill="1" applyAlignment="1">
      <alignment vertical="center"/>
    </xf>
    <xf numFmtId="0" fontId="6" fillId="2" borderId="0" xfId="1" applyFont="1" applyFill="1" applyAlignment="1">
      <alignment vertical="center"/>
    </xf>
    <xf numFmtId="0" fontId="7" fillId="2" borderId="0" xfId="1" applyFont="1" applyFill="1" applyAlignment="1">
      <alignment vertical="center"/>
    </xf>
    <xf numFmtId="0" fontId="8" fillId="2" borderId="0" xfId="1" applyFont="1" applyFill="1" applyAlignment="1">
      <alignment horizontal="center" wrapText="1"/>
    </xf>
    <xf numFmtId="0" fontId="9" fillId="2" borderId="0" xfId="1" applyFont="1" applyFill="1"/>
    <xf numFmtId="0" fontId="10" fillId="2" borderId="0" xfId="1" applyFont="1" applyFill="1" applyAlignment="1">
      <alignment horizontal="left" vertical="center"/>
    </xf>
    <xf numFmtId="0" fontId="11" fillId="2" borderId="0" xfId="1" applyFont="1" applyFill="1" applyAlignment="1">
      <alignment horizontal="left"/>
    </xf>
    <xf numFmtId="0" fontId="12" fillId="2" borderId="0" xfId="1" applyFont="1" applyFill="1" applyAlignment="1">
      <alignment horizontal="left"/>
    </xf>
    <xf numFmtId="0" fontId="10" fillId="2" borderId="0" xfId="1" applyFont="1" applyFill="1" applyAlignment="1">
      <alignment horizontal="left"/>
    </xf>
    <xf numFmtId="0" fontId="8" fillId="2" borderId="0" xfId="1" applyFont="1" applyFill="1"/>
    <xf numFmtId="0" fontId="8" fillId="2" borderId="0" xfId="1" applyFont="1" applyFill="1" applyAlignment="1">
      <alignment horizontal="left" vertical="center" wrapText="1"/>
    </xf>
    <xf numFmtId="0" fontId="3" fillId="2" borderId="0" xfId="1" applyFont="1" applyFill="1" applyAlignment="1">
      <alignment horizontal="left"/>
    </xf>
    <xf numFmtId="0" fontId="8" fillId="2" borderId="0" xfId="1" applyFont="1" applyFill="1" applyAlignment="1">
      <alignment horizontal="left"/>
    </xf>
    <xf numFmtId="0" fontId="13" fillId="2" borderId="0" xfId="1" applyFont="1" applyFill="1" applyAlignment="1">
      <alignment horizontal="left"/>
    </xf>
    <xf numFmtId="0" fontId="2" fillId="2" borderId="0" xfId="1" applyFill="1"/>
    <xf numFmtId="0" fontId="14" fillId="2" borderId="0" xfId="1" applyFont="1" applyFill="1" applyAlignment="1">
      <alignment horizontal="left" wrapText="1"/>
    </xf>
    <xf numFmtId="0" fontId="14" fillId="2" borderId="0" xfId="1" applyFont="1" applyFill="1" applyAlignment="1">
      <alignment horizontal="center" wrapText="1"/>
    </xf>
    <xf numFmtId="0" fontId="2" fillId="2" borderId="0" xfId="1" applyFill="1" applyAlignment="1">
      <alignment horizontal="center" wrapText="1"/>
    </xf>
    <xf numFmtId="0" fontId="15" fillId="2" borderId="0" xfId="1" applyFont="1" applyFill="1" applyAlignment="1">
      <alignment vertical="center"/>
    </xf>
    <xf numFmtId="0" fontId="13" fillId="2" borderId="0" xfId="1" applyFont="1" applyFill="1" applyAlignment="1">
      <alignment horizontal="right"/>
    </xf>
    <xf numFmtId="0" fontId="16" fillId="2" borderId="0" xfId="1" applyFont="1" applyFill="1" applyAlignment="1">
      <alignment wrapText="1"/>
    </xf>
    <xf numFmtId="164" fontId="7" fillId="2" borderId="0" xfId="1" applyNumberFormat="1" applyFont="1" applyFill="1" applyAlignment="1">
      <alignment horizontal="center" vertical="center"/>
    </xf>
    <xf numFmtId="0" fontId="17" fillId="2" borderId="0" xfId="1" applyFont="1" applyFill="1" applyAlignment="1">
      <alignment horizontal="right"/>
    </xf>
    <xf numFmtId="164" fontId="18" fillId="2" borderId="0" xfId="1" applyNumberFormat="1" applyFont="1" applyFill="1" applyAlignment="1">
      <alignment horizontal="center" vertical="center"/>
    </xf>
    <xf numFmtId="0" fontId="19" fillId="2" borderId="0" xfId="1" applyFont="1" applyFill="1" applyAlignment="1">
      <alignment horizontal="right"/>
    </xf>
    <xf numFmtId="0" fontId="20" fillId="2" borderId="0" xfId="1" applyFont="1" applyFill="1" applyAlignment="1">
      <alignment horizontal="right"/>
    </xf>
    <xf numFmtId="49" fontId="17" fillId="2" borderId="0" xfId="1" applyNumberFormat="1" applyFont="1" applyFill="1" applyAlignment="1">
      <alignment horizontal="right"/>
    </xf>
    <xf numFmtId="0" fontId="21" fillId="2" borderId="0" xfId="1" applyFont="1" applyFill="1"/>
    <xf numFmtId="0" fontId="2" fillId="2" borderId="0" xfId="1" applyFill="1" applyAlignment="1">
      <alignment horizontal="center"/>
    </xf>
    <xf numFmtId="0" fontId="22" fillId="2" borderId="0" xfId="1" applyFont="1" applyFill="1"/>
    <xf numFmtId="0" fontId="2" fillId="2" borderId="1" xfId="1" applyFill="1" applyBorder="1"/>
    <xf numFmtId="0" fontId="22" fillId="2" borderId="2" xfId="1" applyFont="1" applyFill="1" applyBorder="1"/>
    <xf numFmtId="0" fontId="2" fillId="2" borderId="2" xfId="1" applyFill="1" applyBorder="1" applyAlignment="1">
      <alignment horizontal="center"/>
    </xf>
    <xf numFmtId="0" fontId="2" fillId="2" borderId="3" xfId="1" applyFill="1" applyBorder="1"/>
    <xf numFmtId="0" fontId="2" fillId="2" borderId="4" xfId="1" applyFill="1" applyBorder="1"/>
    <xf numFmtId="0" fontId="2" fillId="2" borderId="5" xfId="1" applyFill="1" applyBorder="1"/>
    <xf numFmtId="0" fontId="2" fillId="2" borderId="0" xfId="1" applyFill="1" applyAlignment="1">
      <alignment vertical="center"/>
    </xf>
    <xf numFmtId="0" fontId="2" fillId="2" borderId="4" xfId="1" applyFill="1" applyBorder="1" applyAlignment="1">
      <alignment vertical="center"/>
    </xf>
    <xf numFmtId="0" fontId="2" fillId="2" borderId="6" xfId="1" applyFill="1" applyBorder="1"/>
    <xf numFmtId="0" fontId="2" fillId="2" borderId="7" xfId="1" applyFill="1" applyBorder="1"/>
    <xf numFmtId="164" fontId="19" fillId="2" borderId="7" xfId="1" applyNumberFormat="1" applyFont="1" applyFill="1" applyBorder="1" applyAlignment="1">
      <alignment horizontal="center" vertical="center"/>
    </xf>
    <xf numFmtId="164" fontId="19" fillId="2" borderId="0" xfId="1" applyNumberFormat="1" applyFont="1" applyFill="1" applyAlignment="1">
      <alignment horizontal="center" vertical="center"/>
    </xf>
    <xf numFmtId="0" fontId="2" fillId="2" borderId="0" xfId="1" applyFill="1" applyAlignment="1">
      <alignment horizontal="center" vertical="center" wrapText="1"/>
    </xf>
    <xf numFmtId="0" fontId="23" fillId="2" borderId="9" xfId="1" applyFont="1" applyFill="1" applyBorder="1" applyAlignment="1">
      <alignment vertical="center"/>
    </xf>
    <xf numFmtId="0" fontId="2" fillId="2" borderId="9" xfId="1" applyFill="1" applyBorder="1"/>
    <xf numFmtId="0" fontId="2" fillId="2" borderId="10" xfId="1" applyFill="1" applyBorder="1"/>
    <xf numFmtId="0" fontId="2" fillId="2" borderId="10" xfId="1" applyFill="1" applyBorder="1" applyAlignment="1">
      <alignment horizontal="center"/>
    </xf>
    <xf numFmtId="0" fontId="2" fillId="2" borderId="11" xfId="1" applyFill="1" applyBorder="1"/>
    <xf numFmtId="0" fontId="2" fillId="2" borderId="0" xfId="1" applyFill="1" applyAlignment="1">
      <alignment wrapText="1"/>
    </xf>
    <xf numFmtId="0" fontId="2" fillId="2" borderId="12" xfId="1" applyFill="1" applyBorder="1" applyAlignment="1">
      <alignment vertical="center" wrapText="1"/>
    </xf>
    <xf numFmtId="0" fontId="2" fillId="2" borderId="12" xfId="1" applyFill="1" applyBorder="1" applyAlignment="1">
      <alignment horizontal="center" vertical="center" wrapText="1"/>
    </xf>
    <xf numFmtId="0" fontId="2" fillId="2" borderId="4" xfId="1" applyFill="1" applyBorder="1" applyAlignment="1">
      <alignment horizontal="center" vertical="center" wrapText="1"/>
    </xf>
    <xf numFmtId="0" fontId="2" fillId="2" borderId="9" xfId="1" applyFill="1" applyBorder="1" applyAlignment="1">
      <alignment vertical="center" wrapText="1" shrinkToFit="1"/>
    </xf>
    <xf numFmtId="0" fontId="2" fillId="2" borderId="15" xfId="1" applyFill="1" applyBorder="1" applyAlignment="1">
      <alignment horizontal="center" vertical="center"/>
    </xf>
    <xf numFmtId="0" fontId="2" fillId="2" borderId="15" xfId="1" applyFill="1" applyBorder="1"/>
    <xf numFmtId="14" fontId="2" fillId="2" borderId="15" xfId="1" applyNumberFormat="1" applyFill="1" applyBorder="1" applyAlignment="1">
      <alignment horizontal="center"/>
    </xf>
    <xf numFmtId="0" fontId="2" fillId="2" borderId="15" xfId="1" applyFill="1" applyBorder="1" applyAlignment="1">
      <alignment horizontal="center"/>
    </xf>
    <xf numFmtId="0" fontId="1" fillId="3" borderId="15" xfId="0" applyFont="1" applyFill="1" applyBorder="1" applyAlignment="1">
      <alignment vertical="top"/>
    </xf>
    <xf numFmtId="0" fontId="1" fillId="3" borderId="16" xfId="0" applyFont="1" applyFill="1" applyBorder="1" applyAlignment="1">
      <alignment vertical="top"/>
    </xf>
    <xf numFmtId="0" fontId="25" fillId="3" borderId="12" xfId="0" applyFont="1" applyFill="1" applyBorder="1" applyAlignment="1">
      <alignment vertical="center" wrapText="1"/>
    </xf>
    <xf numFmtId="0" fontId="25" fillId="3" borderId="0" xfId="0" applyFont="1" applyFill="1" applyAlignment="1">
      <alignment vertical="center" wrapText="1"/>
    </xf>
    <xf numFmtId="0" fontId="24" fillId="2" borderId="15" xfId="0" applyFont="1" applyFill="1" applyBorder="1" applyAlignment="1">
      <alignment horizontal="left" vertical="center" wrapText="1"/>
    </xf>
    <xf numFmtId="0" fontId="0" fillId="0" borderId="15" xfId="0" applyBorder="1"/>
    <xf numFmtId="0" fontId="26" fillId="0" borderId="0" xfId="0" applyFont="1"/>
    <xf numFmtId="0" fontId="24" fillId="2" borderId="15" xfId="0" applyFont="1" applyFill="1" applyBorder="1" applyAlignment="1">
      <alignment vertical="top" wrapText="1"/>
    </xf>
    <xf numFmtId="0" fontId="0" fillId="0" borderId="15" xfId="0" applyBorder="1" applyAlignment="1">
      <alignment horizontal="left" vertical="top" wrapText="1"/>
    </xf>
    <xf numFmtId="0" fontId="24" fillId="0" borderId="15" xfId="0" applyFont="1" applyBorder="1" applyAlignment="1">
      <alignment horizontal="left" vertical="top" wrapText="1"/>
    </xf>
    <xf numFmtId="0" fontId="0" fillId="2" borderId="0" xfId="0" applyFill="1" applyAlignment="1">
      <alignment horizontal="center" vertical="center"/>
    </xf>
    <xf numFmtId="0" fontId="27" fillId="2" borderId="20" xfId="0" applyFont="1" applyFill="1" applyBorder="1" applyAlignment="1">
      <alignment horizontal="left" vertical="center" wrapText="1"/>
    </xf>
    <xf numFmtId="0" fontId="27" fillId="2" borderId="21" xfId="0" applyFont="1" applyFill="1" applyBorder="1" applyAlignment="1">
      <alignment horizontal="left" vertical="center" wrapText="1"/>
    </xf>
    <xf numFmtId="0" fontId="27" fillId="2" borderId="20" xfId="0" applyFont="1" applyFill="1" applyBorder="1" applyAlignment="1">
      <alignment horizontal="center" vertical="center" wrapText="1"/>
    </xf>
    <xf numFmtId="0" fontId="27" fillId="2" borderId="21" xfId="0" applyFont="1" applyFill="1" applyBorder="1" applyAlignment="1">
      <alignment horizontal="justify" vertical="center" wrapText="1"/>
    </xf>
    <xf numFmtId="0" fontId="27" fillId="2" borderId="20" xfId="0" applyFont="1" applyFill="1" applyBorder="1" applyAlignment="1">
      <alignment horizontal="justify" vertical="center" wrapText="1"/>
    </xf>
    <xf numFmtId="0" fontId="28" fillId="2" borderId="21" xfId="0" applyFont="1" applyFill="1" applyBorder="1" applyAlignment="1">
      <alignment horizontal="justify" vertical="center" wrapText="1"/>
    </xf>
    <xf numFmtId="0" fontId="28" fillId="2" borderId="24" xfId="0" applyFont="1" applyFill="1" applyBorder="1" applyAlignment="1">
      <alignment horizontal="left" vertical="center" wrapText="1"/>
    </xf>
    <xf numFmtId="0" fontId="28" fillId="2" borderId="24" xfId="0" applyFont="1" applyFill="1" applyBorder="1" applyAlignment="1">
      <alignment horizontal="left" vertical="center" wrapText="1" indent="1"/>
    </xf>
    <xf numFmtId="0" fontId="28" fillId="2" borderId="20" xfId="0" applyFont="1" applyFill="1" applyBorder="1" applyAlignment="1">
      <alignment horizontal="left" vertical="center" wrapText="1" indent="1"/>
    </xf>
    <xf numFmtId="0" fontId="28" fillId="2" borderId="21" xfId="0" applyFont="1" applyFill="1" applyBorder="1" applyAlignment="1">
      <alignment horizontal="left" vertical="center" wrapText="1" indent="1"/>
    </xf>
    <xf numFmtId="0" fontId="29" fillId="8" borderId="20" xfId="0" applyFont="1" applyFill="1" applyBorder="1" applyAlignment="1">
      <alignment horizontal="center" vertical="center" wrapText="1"/>
    </xf>
    <xf numFmtId="0" fontId="28" fillId="2" borderId="20" xfId="0" applyFont="1" applyFill="1" applyBorder="1" applyAlignment="1">
      <alignment horizontal="center" vertical="center" wrapText="1"/>
    </xf>
    <xf numFmtId="0" fontId="30" fillId="9" borderId="12" xfId="0" applyFont="1" applyFill="1" applyBorder="1" applyAlignment="1">
      <alignment horizontal="center" textRotation="90" wrapText="1"/>
    </xf>
    <xf numFmtId="0" fontId="30" fillId="9" borderId="16" xfId="0" applyFont="1" applyFill="1" applyBorder="1" applyAlignment="1">
      <alignment horizontal="center" textRotation="90" wrapText="1"/>
    </xf>
    <xf numFmtId="0" fontId="10" fillId="2" borderId="0" xfId="1" applyFont="1" applyFill="1" applyAlignment="1">
      <alignment horizontal="center" vertical="center"/>
    </xf>
    <xf numFmtId="0" fontId="10" fillId="2" borderId="0" xfId="1" applyFont="1" applyFill="1" applyAlignment="1">
      <alignment horizontal="center"/>
    </xf>
    <xf numFmtId="0" fontId="32" fillId="0" borderId="15" xfId="0" applyFont="1" applyBorder="1"/>
    <xf numFmtId="0" fontId="28" fillId="4" borderId="15" xfId="0" applyFont="1" applyFill="1" applyBorder="1" applyAlignment="1">
      <alignment horizontal="center" vertical="top" wrapText="1"/>
    </xf>
    <xf numFmtId="0" fontId="28" fillId="5" borderId="15" xfId="0" applyFont="1" applyFill="1" applyBorder="1" applyAlignment="1">
      <alignment horizontal="center" vertical="top" wrapText="1"/>
    </xf>
    <xf numFmtId="0" fontId="0" fillId="10" borderId="15" xfId="0" applyFill="1" applyBorder="1" applyAlignment="1">
      <alignment horizontal="center"/>
    </xf>
    <xf numFmtId="0" fontId="0" fillId="0" borderId="15" xfId="0" applyBorder="1" applyAlignment="1">
      <alignment horizontal="center"/>
    </xf>
    <xf numFmtId="0" fontId="0" fillId="7" borderId="15" xfId="0" applyFill="1" applyBorder="1" applyAlignment="1">
      <alignment horizontal="center"/>
    </xf>
    <xf numFmtId="0" fontId="0" fillId="6" borderId="15" xfId="0" quotePrefix="1" applyFill="1" applyBorder="1" applyAlignment="1">
      <alignment horizontal="center"/>
    </xf>
    <xf numFmtId="0" fontId="0" fillId="0" borderId="15" xfId="0" applyBorder="1" applyAlignment="1">
      <alignment horizontal="center" vertical="center"/>
    </xf>
    <xf numFmtId="0" fontId="0" fillId="0" borderId="0" xfId="0" applyAlignment="1">
      <alignment wrapText="1"/>
    </xf>
    <xf numFmtId="0" fontId="35" fillId="0" borderId="0" xfId="0" applyFont="1"/>
    <xf numFmtId="0" fontId="30" fillId="9" borderId="15" xfId="0" applyFont="1" applyFill="1" applyBorder="1" applyAlignment="1">
      <alignment horizontal="center" vertical="center" wrapText="1"/>
    </xf>
    <xf numFmtId="0" fontId="36" fillId="0" borderId="15" xfId="2" applyFill="1" applyBorder="1"/>
    <xf numFmtId="0" fontId="36" fillId="0" borderId="15" xfId="2" applyBorder="1"/>
    <xf numFmtId="0" fontId="0" fillId="0" borderId="15" xfId="0" applyBorder="1" applyAlignment="1">
      <alignment wrapText="1"/>
    </xf>
    <xf numFmtId="0" fontId="36" fillId="0" borderId="15" xfId="2" applyFill="1" applyBorder="1" applyAlignment="1">
      <alignment wrapText="1"/>
    </xf>
    <xf numFmtId="0" fontId="0" fillId="11" borderId="15" xfId="0" applyFill="1" applyBorder="1"/>
    <xf numFmtId="14" fontId="2" fillId="2" borderId="15" xfId="1" applyNumberFormat="1" applyFill="1" applyBorder="1" applyAlignment="1">
      <alignment horizontal="center" vertical="center"/>
    </xf>
    <xf numFmtId="0" fontId="28" fillId="2" borderId="21" xfId="0" applyFont="1" applyFill="1" applyBorder="1" applyAlignment="1">
      <alignment horizontal="left" vertical="center" wrapText="1"/>
    </xf>
    <xf numFmtId="14" fontId="28" fillId="2" borderId="0" xfId="0" applyNumberFormat="1" applyFont="1" applyFill="1" applyAlignment="1">
      <alignment horizontal="center" vertical="center"/>
    </xf>
    <xf numFmtId="0" fontId="37" fillId="3" borderId="15" xfId="0" applyFont="1" applyFill="1" applyBorder="1" applyAlignment="1">
      <alignment vertical="top"/>
    </xf>
    <xf numFmtId="0" fontId="38" fillId="0" borderId="0" xfId="0" applyFont="1"/>
    <xf numFmtId="0" fontId="38" fillId="0" borderId="0" xfId="0" applyFont="1" applyAlignment="1">
      <alignment horizontal="center" vertical="top" wrapText="1"/>
    </xf>
    <xf numFmtId="0" fontId="39" fillId="0" borderId="0" xfId="0" applyFont="1"/>
    <xf numFmtId="0" fontId="38" fillId="0" borderId="2" xfId="0" applyFont="1" applyBorder="1" applyAlignment="1">
      <alignment horizontal="left" vertical="top"/>
    </xf>
    <xf numFmtId="0" fontId="38" fillId="0" borderId="0" xfId="0" applyFont="1" applyProtection="1">
      <protection locked="0"/>
    </xf>
    <xf numFmtId="0" fontId="38" fillId="0" borderId="9" xfId="0" applyFont="1" applyBorder="1" applyAlignment="1">
      <alignment vertical="top"/>
    </xf>
    <xf numFmtId="0" fontId="40" fillId="0" borderId="0" xfId="0" applyFont="1" applyAlignment="1">
      <alignment horizontal="center" vertical="top" wrapText="1"/>
    </xf>
    <xf numFmtId="0" fontId="38" fillId="0" borderId="0" xfId="0" applyFont="1" applyAlignment="1">
      <alignment horizontal="left" vertical="top"/>
    </xf>
    <xf numFmtId="0" fontId="37" fillId="3" borderId="16" xfId="0" applyFont="1" applyFill="1" applyBorder="1" applyAlignment="1">
      <alignment vertical="top"/>
    </xf>
    <xf numFmtId="0" fontId="38" fillId="0" borderId="0" xfId="0" applyFont="1" applyAlignment="1">
      <alignment vertical="top"/>
    </xf>
    <xf numFmtId="0" fontId="37" fillId="3" borderId="1" xfId="0" applyFont="1" applyFill="1" applyBorder="1" applyAlignment="1">
      <alignment vertical="top"/>
    </xf>
    <xf numFmtId="0" fontId="38" fillId="0" borderId="15" xfId="0" applyFont="1" applyBorder="1" applyAlignment="1">
      <alignment horizontal="center" vertical="top"/>
    </xf>
    <xf numFmtId="0" fontId="40" fillId="0" borderId="0" xfId="0" applyFont="1" applyAlignment="1">
      <alignment horizontal="center" vertical="center" wrapText="1"/>
    </xf>
    <xf numFmtId="0" fontId="37" fillId="3" borderId="7" xfId="0" applyFont="1" applyFill="1" applyBorder="1" applyAlignment="1">
      <alignment horizontal="center" vertical="top"/>
    </xf>
    <xf numFmtId="0" fontId="37" fillId="3" borderId="0" xfId="0" applyFont="1" applyFill="1" applyAlignment="1">
      <alignment horizontal="center" vertical="top"/>
    </xf>
    <xf numFmtId="0" fontId="37" fillId="3" borderId="16" xfId="0" applyFont="1" applyFill="1" applyBorder="1" applyAlignment="1">
      <alignment vertical="center" wrapText="1"/>
    </xf>
    <xf numFmtId="0" fontId="37" fillId="3" borderId="15" xfId="0" applyFont="1" applyFill="1" applyBorder="1" applyAlignment="1">
      <alignment vertical="center" wrapText="1"/>
    </xf>
    <xf numFmtId="0" fontId="37" fillId="3" borderId="12" xfId="0" applyFont="1" applyFill="1" applyBorder="1" applyAlignment="1">
      <alignment vertical="center" wrapText="1"/>
    </xf>
    <xf numFmtId="0" fontId="37" fillId="3" borderId="12" xfId="0" applyFont="1" applyFill="1" applyBorder="1" applyAlignment="1" applyProtection="1">
      <alignment vertical="center" wrapText="1"/>
      <protection locked="0"/>
    </xf>
    <xf numFmtId="0" fontId="38" fillId="0" borderId="15" xfId="0" applyFont="1" applyBorder="1"/>
    <xf numFmtId="0" fontId="40" fillId="0" borderId="26" xfId="0" applyFont="1" applyBorder="1" applyAlignment="1">
      <alignment vertical="top" wrapText="1"/>
    </xf>
    <xf numFmtId="0" fontId="40" fillId="0" borderId="15" xfId="0" applyFont="1" applyBorder="1" applyAlignment="1">
      <alignment vertical="top" wrapText="1"/>
    </xf>
    <xf numFmtId="0" fontId="40" fillId="0" borderId="16" xfId="0" applyFont="1" applyBorder="1" applyAlignment="1">
      <alignment vertical="top" wrapText="1"/>
    </xf>
    <xf numFmtId="0" fontId="40" fillId="2" borderId="26" xfId="0" applyFont="1" applyFill="1" applyBorder="1" applyAlignment="1">
      <alignment vertical="top" wrapText="1"/>
    </xf>
    <xf numFmtId="0" fontId="40" fillId="2" borderId="15" xfId="0" applyFont="1" applyFill="1" applyBorder="1" applyAlignment="1">
      <alignment vertical="top" wrapText="1"/>
    </xf>
    <xf numFmtId="0" fontId="40" fillId="2" borderId="16" xfId="0" applyFont="1" applyFill="1" applyBorder="1" applyAlignment="1">
      <alignment vertical="top" wrapText="1"/>
    </xf>
    <xf numFmtId="0" fontId="43" fillId="0" borderId="26" xfId="0" applyFont="1" applyBorder="1" applyAlignment="1">
      <alignment vertical="center" wrapText="1"/>
    </xf>
    <xf numFmtId="0" fontId="43" fillId="0" borderId="15" xfId="0" applyFont="1" applyBorder="1" applyAlignment="1">
      <alignment vertical="center" wrapText="1"/>
    </xf>
    <xf numFmtId="0" fontId="43" fillId="0" borderId="16" xfId="0" applyFont="1" applyBorder="1" applyAlignment="1">
      <alignment vertical="center" wrapText="1"/>
    </xf>
    <xf numFmtId="0" fontId="43" fillId="0" borderId="15" xfId="0" applyFont="1" applyBorder="1" applyAlignment="1">
      <alignment vertical="top" wrapText="1"/>
    </xf>
    <xf numFmtId="0" fontId="40" fillId="0" borderId="26" xfId="0" applyFont="1" applyBorder="1" applyAlignment="1">
      <alignment vertical="center" wrapText="1"/>
    </xf>
    <xf numFmtId="0" fontId="40" fillId="0" borderId="15" xfId="0" applyFont="1" applyBorder="1" applyAlignment="1">
      <alignment vertical="center" wrapText="1"/>
    </xf>
    <xf numFmtId="0" fontId="38" fillId="0" borderId="16" xfId="0" applyFont="1" applyBorder="1" applyAlignment="1">
      <alignment wrapText="1"/>
    </xf>
    <xf numFmtId="0" fontId="38" fillId="0" borderId="16" xfId="0" applyFont="1" applyBorder="1" applyAlignment="1">
      <alignment vertical="center" wrapText="1"/>
    </xf>
    <xf numFmtId="0" fontId="38" fillId="0" borderId="15" xfId="0" applyFont="1" applyBorder="1" applyAlignment="1">
      <alignment vertical="center" wrapText="1"/>
    </xf>
    <xf numFmtId="0" fontId="38" fillId="0" borderId="26" xfId="0" applyFont="1" applyBorder="1" applyAlignment="1">
      <alignment vertical="center" wrapText="1"/>
    </xf>
    <xf numFmtId="0" fontId="38" fillId="0" borderId="38" xfId="0" applyFont="1" applyBorder="1" applyAlignment="1">
      <alignment vertical="center" wrapText="1"/>
    </xf>
    <xf numFmtId="0" fontId="40" fillId="0" borderId="38" xfId="0" applyFont="1" applyBorder="1" applyAlignment="1">
      <alignment vertical="top" wrapText="1"/>
    </xf>
    <xf numFmtId="0" fontId="46" fillId="0" borderId="0" xfId="0" applyFont="1"/>
    <xf numFmtId="0" fontId="38" fillId="0" borderId="0" xfId="0" applyFont="1" applyAlignment="1" applyProtection="1">
      <alignment wrapText="1"/>
      <protection locked="0"/>
    </xf>
    <xf numFmtId="0" fontId="38" fillId="0" borderId="0" xfId="0" applyFont="1" applyAlignment="1">
      <alignment wrapText="1"/>
    </xf>
    <xf numFmtId="0" fontId="40" fillId="0" borderId="0" xfId="0" applyFont="1"/>
    <xf numFmtId="0" fontId="40" fillId="0" borderId="0" xfId="0" applyFont="1" applyProtection="1">
      <protection locked="0"/>
    </xf>
    <xf numFmtId="0" fontId="40" fillId="0" borderId="0" xfId="0" applyFont="1" applyAlignment="1" applyProtection="1">
      <alignment wrapText="1"/>
      <protection locked="0"/>
    </xf>
    <xf numFmtId="0" fontId="39" fillId="0" borderId="4" xfId="0" applyFont="1" applyBorder="1" applyAlignment="1">
      <alignment vertical="center" wrapText="1"/>
    </xf>
    <xf numFmtId="0" fontId="39" fillId="0" borderId="0" xfId="0" applyFont="1" applyAlignment="1">
      <alignment vertical="center" wrapText="1"/>
    </xf>
    <xf numFmtId="0" fontId="39" fillId="0" borderId="0" xfId="0" applyFont="1" applyAlignment="1">
      <alignment horizontal="center" vertical="top" wrapText="1"/>
    </xf>
    <xf numFmtId="0" fontId="39" fillId="0" borderId="0" xfId="0" applyFont="1" applyAlignment="1">
      <alignment horizontal="center" vertical="center" wrapText="1"/>
    </xf>
    <xf numFmtId="0" fontId="2" fillId="0" borderId="9" xfId="1" applyBorder="1" applyAlignment="1">
      <alignment vertical="center" wrapText="1" shrinkToFit="1"/>
    </xf>
    <xf numFmtId="14" fontId="2" fillId="0" borderId="15" xfId="1" applyNumberFormat="1" applyBorder="1" applyAlignment="1">
      <alignment horizontal="center" vertical="center"/>
    </xf>
    <xf numFmtId="0" fontId="2" fillId="0" borderId="15" xfId="1" applyBorder="1" applyAlignment="1">
      <alignment horizontal="center" vertical="center"/>
    </xf>
    <xf numFmtId="0" fontId="14" fillId="2" borderId="0" xfId="1" applyFont="1" applyFill="1"/>
    <xf numFmtId="0" fontId="14" fillId="2" borderId="0" xfId="1" applyFont="1" applyFill="1" applyAlignment="1">
      <alignment horizontal="left"/>
    </xf>
    <xf numFmtId="0" fontId="14" fillId="2" borderId="0" xfId="1" applyFont="1" applyFill="1" applyAlignment="1">
      <alignment horizontal="left" vertical="center" wrapText="1"/>
    </xf>
    <xf numFmtId="164" fontId="19" fillId="2" borderId="0" xfId="1" applyNumberFormat="1" applyFont="1" applyFill="1" applyAlignment="1">
      <alignment vertical="center"/>
    </xf>
    <xf numFmtId="14" fontId="14" fillId="2" borderId="0" xfId="1" applyNumberFormat="1" applyFont="1" applyFill="1" applyAlignment="1">
      <alignment vertical="center"/>
    </xf>
    <xf numFmtId="0" fontId="2" fillId="2" borderId="2" xfId="1" applyFill="1" applyBorder="1"/>
    <xf numFmtId="0" fontId="19" fillId="2" borderId="5" xfId="1" applyFont="1" applyFill="1" applyBorder="1" applyAlignment="1">
      <alignment vertical="center"/>
    </xf>
    <xf numFmtId="0" fontId="15" fillId="2" borderId="7" xfId="1" applyFont="1" applyFill="1" applyBorder="1" applyAlignment="1">
      <alignment vertical="center"/>
    </xf>
    <xf numFmtId="0" fontId="2" fillId="2" borderId="8" xfId="1" applyFill="1" applyBorder="1"/>
    <xf numFmtId="0" fontId="3" fillId="2" borderId="0" xfId="1" applyFont="1" applyFill="1" applyAlignment="1">
      <alignment horizontal="center"/>
    </xf>
    <xf numFmtId="0" fontId="2" fillId="2" borderId="9" xfId="1" applyFill="1" applyBorder="1" applyAlignment="1">
      <alignment horizontal="center"/>
    </xf>
    <xf numFmtId="0" fontId="0" fillId="2" borderId="11" xfId="0" applyFill="1" applyBorder="1" applyAlignment="1">
      <alignment horizontal="center"/>
    </xf>
    <xf numFmtId="0" fontId="2" fillId="0" borderId="13" xfId="1" applyBorder="1" applyAlignment="1">
      <alignment horizontal="center" vertical="center"/>
    </xf>
    <xf numFmtId="0" fontId="2" fillId="0" borderId="14" xfId="1" applyBorder="1" applyAlignment="1">
      <alignment vertical="center"/>
    </xf>
    <xf numFmtId="0" fontId="16" fillId="0" borderId="1" xfId="1" applyFont="1" applyBorder="1" applyAlignment="1">
      <alignment horizontal="left" vertical="center" wrapText="1"/>
    </xf>
    <xf numFmtId="0" fontId="16" fillId="0" borderId="2" xfId="1" applyFont="1" applyBorder="1" applyAlignment="1">
      <alignment horizontal="left" vertical="center" wrapText="1"/>
    </xf>
    <xf numFmtId="0" fontId="16" fillId="0" borderId="3" xfId="1" applyFont="1" applyBorder="1" applyAlignment="1">
      <alignment horizontal="left" vertical="center" wrapText="1"/>
    </xf>
    <xf numFmtId="0" fontId="16" fillId="0" borderId="4" xfId="1" applyFont="1" applyBorder="1" applyAlignment="1">
      <alignment horizontal="left" vertical="center" wrapText="1"/>
    </xf>
    <xf numFmtId="0" fontId="16" fillId="0" borderId="0" xfId="1" applyFont="1" applyAlignment="1">
      <alignment horizontal="left" vertical="center" wrapText="1"/>
    </xf>
    <xf numFmtId="0" fontId="16" fillId="0" borderId="5" xfId="1" applyFont="1" applyBorder="1" applyAlignment="1">
      <alignment horizontal="left" vertical="center" wrapText="1"/>
    </xf>
    <xf numFmtId="0" fontId="16" fillId="0" borderId="6" xfId="1" applyFont="1" applyBorder="1" applyAlignment="1">
      <alignment horizontal="left" vertical="center" wrapText="1"/>
    </xf>
    <xf numFmtId="0" fontId="16" fillId="0" borderId="7" xfId="1" applyFont="1" applyBorder="1" applyAlignment="1">
      <alignment horizontal="left" vertical="center" wrapText="1"/>
    </xf>
    <xf numFmtId="0" fontId="16" fillId="0" borderId="8" xfId="1" applyFont="1" applyBorder="1" applyAlignment="1">
      <alignment horizontal="left" vertical="center" wrapText="1"/>
    </xf>
    <xf numFmtId="0" fontId="2" fillId="2" borderId="13" xfId="1" applyFill="1" applyBorder="1" applyAlignment="1">
      <alignment horizontal="center" vertical="center"/>
    </xf>
    <xf numFmtId="0" fontId="2" fillId="2" borderId="14" xfId="1" applyFill="1" applyBorder="1" applyAlignment="1">
      <alignment vertical="center"/>
    </xf>
    <xf numFmtId="0" fontId="14" fillId="2" borderId="0" xfId="1" applyFont="1" applyFill="1" applyAlignment="1">
      <alignment horizontal="left" wrapText="1"/>
    </xf>
    <xf numFmtId="0" fontId="2" fillId="2" borderId="1" xfId="1" applyFill="1" applyBorder="1" applyAlignment="1">
      <alignment horizontal="center" vertical="center" wrapText="1"/>
    </xf>
    <xf numFmtId="0" fontId="2" fillId="2" borderId="3" xfId="1" applyFill="1" applyBorder="1" applyAlignment="1">
      <alignment vertical="center"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1" fillId="3" borderId="17" xfId="0" applyFont="1" applyFill="1" applyBorder="1" applyAlignment="1">
      <alignment horizontal="center" vertical="top"/>
    </xf>
    <xf numFmtId="0" fontId="1" fillId="3" borderId="19" xfId="0" applyFont="1" applyFill="1" applyBorder="1" applyAlignment="1">
      <alignment horizontal="center" vertical="top"/>
    </xf>
    <xf numFmtId="0" fontId="1" fillId="3" borderId="17" xfId="0" applyFont="1" applyFill="1" applyBorder="1" applyAlignment="1">
      <alignment horizontal="center"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18" xfId="0" applyFont="1" applyFill="1" applyBorder="1" applyAlignment="1">
      <alignment horizontal="center" vertical="top"/>
    </xf>
    <xf numFmtId="0" fontId="24" fillId="0" borderId="9" xfId="0" applyFont="1" applyBorder="1" applyAlignment="1">
      <alignment horizontal="center" vertical="top" wrapText="1"/>
    </xf>
    <xf numFmtId="0" fontId="24" fillId="0" borderId="10" xfId="0" applyFont="1" applyBorder="1" applyAlignment="1">
      <alignment horizontal="center" vertical="top" wrapText="1"/>
    </xf>
    <xf numFmtId="0" fontId="24" fillId="0" borderId="11" xfId="0" applyFont="1" applyBorder="1" applyAlignment="1">
      <alignment horizontal="center" vertical="top" wrapText="1"/>
    </xf>
    <xf numFmtId="0" fontId="24" fillId="0" borderId="15" xfId="0" applyFont="1" applyBorder="1" applyAlignment="1">
      <alignment horizontal="left" vertical="top" wrapText="1"/>
    </xf>
    <xf numFmtId="0" fontId="1" fillId="3" borderId="15" xfId="0" applyFont="1" applyFill="1" applyBorder="1" applyAlignment="1">
      <alignment horizontal="center"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5" xfId="0" applyBorder="1" applyAlignment="1">
      <alignment horizontal="left" vertical="top" wrapText="1"/>
    </xf>
    <xf numFmtId="0" fontId="24" fillId="2" borderId="9" xfId="0" applyFont="1" applyFill="1" applyBorder="1" applyAlignment="1">
      <alignment horizontal="left" vertical="top" wrapText="1"/>
    </xf>
    <xf numFmtId="0" fontId="24" fillId="2" borderId="10" xfId="0" applyFont="1" applyFill="1" applyBorder="1" applyAlignment="1">
      <alignment horizontal="left" vertical="top" wrapText="1"/>
    </xf>
    <xf numFmtId="0" fontId="24" fillId="2" borderId="11" xfId="0" applyFont="1" applyFill="1" applyBorder="1" applyAlignment="1">
      <alignment horizontal="left" vertical="top" wrapText="1"/>
    </xf>
    <xf numFmtId="0" fontId="33" fillId="2" borderId="25" xfId="0" applyFont="1" applyFill="1" applyBorder="1" applyAlignment="1">
      <alignment horizontal="center" vertical="center" wrapText="1"/>
    </xf>
    <xf numFmtId="0" fontId="33" fillId="2" borderId="28"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32" fillId="0" borderId="25"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37" xfId="0" applyFont="1" applyBorder="1" applyAlignment="1">
      <alignment horizontal="center" vertical="center" wrapText="1"/>
    </xf>
    <xf numFmtId="0" fontId="30" fillId="9" borderId="9"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27" fillId="2" borderId="17"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18" xfId="0" applyFont="1" applyFill="1" applyBorder="1" applyAlignment="1">
      <alignment horizontal="center" vertical="center" wrapText="1"/>
    </xf>
    <xf numFmtId="0" fontId="29" fillId="4" borderId="22" xfId="0" applyFont="1" applyFill="1" applyBorder="1" applyAlignment="1">
      <alignment horizontal="center" vertical="center" wrapText="1"/>
    </xf>
    <xf numFmtId="0" fontId="29" fillId="4" borderId="23" xfId="0" applyFont="1" applyFill="1" applyBorder="1" applyAlignment="1">
      <alignment horizontal="center" vertical="center" wrapText="1"/>
    </xf>
    <xf numFmtId="0" fontId="29" fillId="4" borderId="20" xfId="0" applyFont="1" applyFill="1" applyBorder="1" applyAlignment="1">
      <alignment horizontal="center" vertical="center" wrapText="1"/>
    </xf>
    <xf numFmtId="0" fontId="27" fillId="2" borderId="22" xfId="0" applyFont="1" applyFill="1" applyBorder="1" applyAlignment="1">
      <alignment horizontal="left" vertical="center" wrapText="1"/>
    </xf>
    <xf numFmtId="0" fontId="27" fillId="2" borderId="23" xfId="0" applyFont="1" applyFill="1" applyBorder="1" applyAlignment="1">
      <alignment horizontal="left" vertical="center" wrapText="1"/>
    </xf>
    <xf numFmtId="0" fontId="27" fillId="2" borderId="20" xfId="0" applyFont="1" applyFill="1" applyBorder="1" applyAlignment="1">
      <alignment horizontal="left" vertical="center" wrapText="1"/>
    </xf>
    <xf numFmtId="0" fontId="28" fillId="2" borderId="22" xfId="0" applyFont="1" applyFill="1" applyBorder="1" applyAlignment="1">
      <alignment horizontal="left" vertical="center" wrapText="1"/>
    </xf>
    <xf numFmtId="0" fontId="28" fillId="2" borderId="23" xfId="0" applyFont="1" applyFill="1" applyBorder="1" applyAlignment="1">
      <alignment horizontal="left" vertical="center" wrapText="1"/>
    </xf>
    <xf numFmtId="0" fontId="28" fillId="2" borderId="20" xfId="0" applyFont="1" applyFill="1" applyBorder="1" applyAlignment="1">
      <alignment horizontal="left" vertical="center" wrapText="1"/>
    </xf>
    <xf numFmtId="0" fontId="27" fillId="2" borderId="22" xfId="0" applyFont="1" applyFill="1" applyBorder="1" applyAlignment="1">
      <alignment horizontal="justify" vertical="center" wrapText="1"/>
    </xf>
    <xf numFmtId="0" fontId="27" fillId="2" borderId="23" xfId="0" applyFont="1" applyFill="1" applyBorder="1" applyAlignment="1">
      <alignment horizontal="justify" vertical="center" wrapText="1"/>
    </xf>
    <xf numFmtId="0" fontId="27" fillId="2" borderId="20" xfId="0" applyFont="1" applyFill="1" applyBorder="1" applyAlignment="1">
      <alignment horizontal="justify" vertical="center" wrapText="1"/>
    </xf>
    <xf numFmtId="0" fontId="29" fillId="5" borderId="22" xfId="0" applyFont="1" applyFill="1" applyBorder="1" applyAlignment="1">
      <alignment horizontal="center" vertical="center" wrapText="1"/>
    </xf>
    <xf numFmtId="0" fontId="29" fillId="5" borderId="23" xfId="0" applyFont="1" applyFill="1" applyBorder="1" applyAlignment="1">
      <alignment horizontal="center" vertical="center" wrapText="1"/>
    </xf>
    <xf numFmtId="0" fontId="29" fillId="5" borderId="20" xfId="0" applyFont="1" applyFill="1" applyBorder="1" applyAlignment="1">
      <alignment horizontal="center" vertical="center" wrapText="1"/>
    </xf>
    <xf numFmtId="0" fontId="29" fillId="7" borderId="22" xfId="0" applyFont="1" applyFill="1" applyBorder="1" applyAlignment="1">
      <alignment horizontal="center" vertical="center" wrapText="1"/>
    </xf>
    <xf numFmtId="0" fontId="29" fillId="7" borderId="23" xfId="0" applyFont="1" applyFill="1" applyBorder="1" applyAlignment="1">
      <alignment horizontal="center" vertical="center" wrapText="1"/>
    </xf>
    <xf numFmtId="0" fontId="29" fillId="7" borderId="20" xfId="0" applyFont="1" applyFill="1" applyBorder="1" applyAlignment="1">
      <alignment horizontal="center" vertical="center" wrapText="1"/>
    </xf>
    <xf numFmtId="0" fontId="29" fillId="6" borderId="22" xfId="0" applyFont="1" applyFill="1" applyBorder="1" applyAlignment="1">
      <alignment horizontal="center" vertical="center" wrapText="1"/>
    </xf>
    <xf numFmtId="0" fontId="29" fillId="6" borderId="23" xfId="0" applyFont="1" applyFill="1" applyBorder="1" applyAlignment="1">
      <alignment horizontal="center" vertical="center" wrapText="1"/>
    </xf>
    <xf numFmtId="0" fontId="29" fillId="6" borderId="20" xfId="0" applyFont="1" applyFill="1" applyBorder="1" applyAlignment="1">
      <alignment horizontal="center" vertical="center" wrapText="1"/>
    </xf>
    <xf numFmtId="0" fontId="40" fillId="0" borderId="26"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38" xfId="0" applyFont="1" applyBorder="1" applyAlignment="1">
      <alignment horizontal="center" vertical="center" wrapText="1"/>
    </xf>
    <xf numFmtId="0" fontId="40" fillId="0" borderId="27" xfId="0" applyFont="1" applyBorder="1" applyAlignment="1">
      <alignment horizontal="left" vertical="top" wrapText="1"/>
    </xf>
    <xf numFmtId="0" fontId="40" fillId="0" borderId="29" xfId="0" applyFont="1" applyBorder="1" applyAlignment="1">
      <alignment horizontal="left" vertical="top" wrapText="1"/>
    </xf>
    <xf numFmtId="0" fontId="40" fillId="0" borderId="39" xfId="0" applyFont="1" applyBorder="1" applyAlignment="1">
      <alignment horizontal="left" vertical="top" wrapText="1"/>
    </xf>
    <xf numFmtId="0" fontId="38" fillId="0" borderId="27" xfId="0" applyFont="1" applyBorder="1" applyAlignment="1">
      <alignment horizontal="center" vertical="top" wrapText="1"/>
    </xf>
    <xf numFmtId="0" fontId="38" fillId="0" borderId="29" xfId="0" applyFont="1" applyBorder="1" applyAlignment="1">
      <alignment horizontal="center" vertical="top" wrapText="1"/>
    </xf>
    <xf numFmtId="0" fontId="38" fillId="0" borderId="39" xfId="0" applyFont="1" applyBorder="1" applyAlignment="1">
      <alignment horizontal="center" vertical="top" wrapText="1"/>
    </xf>
    <xf numFmtId="0" fontId="40" fillId="2" borderId="32" xfId="0" applyFont="1" applyFill="1" applyBorder="1" applyAlignment="1">
      <alignment horizontal="center" vertical="top" wrapText="1"/>
    </xf>
    <xf numFmtId="0" fontId="40" fillId="2" borderId="12" xfId="0" applyFont="1" applyFill="1" applyBorder="1" applyAlignment="1">
      <alignment horizontal="center" vertical="top" wrapText="1"/>
    </xf>
    <xf numFmtId="0" fontId="40" fillId="2" borderId="33" xfId="0" applyFont="1" applyFill="1" applyBorder="1" applyAlignment="1">
      <alignment horizontal="center" vertical="top" wrapText="1"/>
    </xf>
    <xf numFmtId="0" fontId="38" fillId="0" borderId="26"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38" xfId="0" applyFont="1" applyBorder="1" applyAlignment="1">
      <alignment horizontal="center" vertical="center" wrapText="1"/>
    </xf>
    <xf numFmtId="0" fontId="40" fillId="0" borderId="26" xfId="0" applyFont="1" applyBorder="1" applyAlignment="1">
      <alignment horizontal="left" vertical="top" wrapText="1"/>
    </xf>
    <xf numFmtId="0" fontId="40" fillId="0" borderId="15" xfId="0" applyFont="1" applyBorder="1" applyAlignment="1">
      <alignment horizontal="left" vertical="top" wrapText="1"/>
    </xf>
    <xf numFmtId="0" fontId="40" fillId="0" borderId="16" xfId="0" applyFont="1" applyBorder="1" applyAlignment="1">
      <alignment horizontal="left" vertical="top" wrapText="1"/>
    </xf>
    <xf numFmtId="0" fontId="40" fillId="0" borderId="16" xfId="0" applyFont="1" applyBorder="1" applyAlignment="1">
      <alignment horizontal="center" vertical="center" wrapText="1"/>
    </xf>
    <xf numFmtId="0" fontId="40" fillId="0" borderId="27" xfId="0" applyFont="1" applyBorder="1" applyAlignment="1">
      <alignment horizontal="center" vertical="top" wrapText="1"/>
    </xf>
    <xf numFmtId="0" fontId="40" fillId="0" borderId="29" xfId="0" applyFont="1" applyBorder="1" applyAlignment="1">
      <alignment horizontal="center" vertical="top" wrapText="1"/>
    </xf>
    <xf numFmtId="0" fontId="40" fillId="0" borderId="31" xfId="0" applyFont="1" applyBorder="1" applyAlignment="1">
      <alignment horizontal="center" vertical="top" wrapText="1"/>
    </xf>
    <xf numFmtId="0" fontId="38" fillId="0" borderId="31" xfId="0" applyFont="1" applyBorder="1" applyAlignment="1">
      <alignment horizontal="center" vertical="top" wrapText="1"/>
    </xf>
    <xf numFmtId="0" fontId="42" fillId="0" borderId="25" xfId="0" applyFont="1" applyBorder="1" applyAlignment="1">
      <alignment horizontal="center" vertical="center" wrapText="1"/>
    </xf>
    <xf numFmtId="0" fontId="42" fillId="0" borderId="28" xfId="0" applyFont="1" applyBorder="1" applyAlignment="1">
      <alignment horizontal="center" vertical="center" wrapText="1"/>
    </xf>
    <xf numFmtId="0" fontId="42" fillId="0" borderId="37" xfId="0" applyFont="1" applyBorder="1" applyAlignment="1">
      <alignment horizontal="center" vertical="center" wrapText="1"/>
    </xf>
    <xf numFmtId="0" fontId="40" fillId="2" borderId="32"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38" fillId="0" borderId="16" xfId="0" applyFont="1" applyBorder="1" applyAlignment="1">
      <alignment horizontal="center" vertical="center" wrapText="1"/>
    </xf>
    <xf numFmtId="0" fontId="42" fillId="0" borderId="30" xfId="0" applyFont="1" applyBorder="1" applyAlignment="1">
      <alignment horizontal="center" vertical="center" wrapText="1"/>
    </xf>
    <xf numFmtId="0" fontId="40" fillId="0" borderId="38" xfId="0" applyFont="1" applyBorder="1" applyAlignment="1">
      <alignment horizontal="left" vertical="top" wrapText="1"/>
    </xf>
    <xf numFmtId="0" fontId="40" fillId="0" borderId="31" xfId="0" applyFont="1" applyBorder="1" applyAlignment="1">
      <alignment horizontal="left" vertical="top" wrapText="1"/>
    </xf>
    <xf numFmtId="0" fontId="40" fillId="0" borderId="32" xfId="0" applyFont="1" applyBorder="1" applyAlignment="1">
      <alignment horizontal="center" vertical="top" wrapText="1"/>
    </xf>
    <xf numFmtId="0" fontId="40" fillId="0" borderId="12" xfId="0" applyFont="1" applyBorder="1" applyAlignment="1">
      <alignment horizontal="center" vertical="top" wrapText="1"/>
    </xf>
    <xf numFmtId="0" fontId="40" fillId="0" borderId="33" xfId="0" applyFont="1" applyBorder="1" applyAlignment="1">
      <alignment horizontal="center" vertical="top" wrapText="1"/>
    </xf>
    <xf numFmtId="0" fontId="40" fillId="0" borderId="32" xfId="0" applyFont="1" applyBorder="1" applyAlignment="1">
      <alignment horizontal="left" vertical="top" wrapText="1"/>
    </xf>
    <xf numFmtId="0" fontId="40" fillId="0" borderId="12" xfId="0" applyFont="1" applyBorder="1" applyAlignment="1">
      <alignment horizontal="left" vertical="top" wrapText="1"/>
    </xf>
    <xf numFmtId="0" fontId="40" fillId="0" borderId="33" xfId="0" applyFont="1" applyBorder="1" applyAlignment="1">
      <alignment horizontal="left" vertical="top" wrapText="1"/>
    </xf>
    <xf numFmtId="0" fontId="41" fillId="2" borderId="25" xfId="0" applyFont="1" applyFill="1" applyBorder="1" applyAlignment="1">
      <alignment horizontal="center" vertical="center" wrapText="1"/>
    </xf>
    <xf numFmtId="0" fontId="41" fillId="2" borderId="28" xfId="0" applyFont="1" applyFill="1" applyBorder="1" applyAlignment="1">
      <alignment horizontal="center" vertical="center" wrapText="1"/>
    </xf>
    <xf numFmtId="0" fontId="41" fillId="2" borderId="30" xfId="0" applyFont="1" applyFill="1" applyBorder="1" applyAlignment="1">
      <alignment horizontal="center" vertical="center" wrapText="1"/>
    </xf>
    <xf numFmtId="0" fontId="40" fillId="0" borderId="32"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33" xfId="0" applyFont="1" applyBorder="1" applyAlignment="1">
      <alignment horizontal="center" vertical="center" wrapText="1"/>
    </xf>
    <xf numFmtId="0" fontId="40" fillId="2" borderId="26" xfId="0" applyFont="1" applyFill="1" applyBorder="1" applyAlignment="1">
      <alignment horizontal="left" vertical="top" wrapText="1"/>
    </xf>
    <xf numFmtId="0" fontId="40" fillId="2" borderId="15" xfId="0" applyFont="1" applyFill="1" applyBorder="1" applyAlignment="1">
      <alignment horizontal="left" vertical="top" wrapText="1"/>
    </xf>
    <xf numFmtId="0" fontId="40" fillId="2" borderId="16" xfId="0" applyFont="1" applyFill="1" applyBorder="1" applyAlignment="1">
      <alignment horizontal="left" vertical="top" wrapText="1"/>
    </xf>
    <xf numFmtId="0" fontId="40" fillId="0" borderId="34" xfId="0" applyFont="1" applyBorder="1" applyAlignment="1">
      <alignment horizontal="left" vertical="top" wrapText="1"/>
    </xf>
    <xf numFmtId="0" fontId="40" fillId="0" borderId="35" xfId="0" applyFont="1" applyBorder="1" applyAlignment="1">
      <alignment horizontal="left" vertical="top" wrapText="1"/>
    </xf>
    <xf numFmtId="0" fontId="40" fillId="0" borderId="36" xfId="0" applyFont="1" applyBorder="1" applyAlignment="1">
      <alignment horizontal="left" vertical="top" wrapText="1"/>
    </xf>
    <xf numFmtId="0" fontId="38" fillId="0" borderId="27" xfId="0" applyFont="1" applyBorder="1" applyAlignment="1">
      <alignment horizontal="left" vertical="top" wrapText="1"/>
    </xf>
    <xf numFmtId="0" fontId="38" fillId="0" borderId="29" xfId="0" applyFont="1" applyBorder="1" applyAlignment="1">
      <alignment horizontal="left" vertical="top" wrapText="1"/>
    </xf>
    <xf numFmtId="0" fontId="38" fillId="0" borderId="31" xfId="0" applyFont="1" applyBorder="1" applyAlignment="1">
      <alignment horizontal="left" vertical="top" wrapText="1"/>
    </xf>
    <xf numFmtId="0" fontId="40" fillId="0" borderId="26" xfId="0" applyFont="1" applyBorder="1" applyAlignment="1">
      <alignment horizontal="center" vertical="top" wrapText="1"/>
    </xf>
    <xf numFmtId="0" fontId="40" fillId="0" borderId="15" xfId="0" applyFont="1" applyBorder="1" applyAlignment="1">
      <alignment horizontal="center" vertical="top" wrapText="1"/>
    </xf>
    <xf numFmtId="0" fontId="40" fillId="0" borderId="16" xfId="0" applyFont="1" applyBorder="1" applyAlignment="1">
      <alignment horizontal="center" vertical="top" wrapText="1"/>
    </xf>
    <xf numFmtId="0" fontId="38" fillId="0" borderId="32"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6" xfId="0" applyFont="1" applyBorder="1" applyAlignment="1">
      <alignment horizontal="center" vertical="center"/>
    </xf>
    <xf numFmtId="0" fontId="38" fillId="0" borderId="12" xfId="0" applyFont="1" applyBorder="1" applyAlignment="1">
      <alignment horizontal="center" vertical="center"/>
    </xf>
    <xf numFmtId="0" fontId="38" fillId="0" borderId="33" xfId="0" applyFont="1" applyBorder="1" applyAlignment="1">
      <alignment horizontal="center" vertical="center"/>
    </xf>
    <xf numFmtId="0" fontId="37" fillId="3" borderId="0" xfId="0" applyFont="1" applyFill="1" applyAlignment="1">
      <alignment horizontal="center" vertical="center"/>
    </xf>
    <xf numFmtId="0" fontId="40" fillId="2" borderId="26" xfId="0" applyFont="1" applyFill="1" applyBorder="1" applyAlignment="1">
      <alignment horizontal="center" vertical="center" wrapText="1"/>
    </xf>
    <xf numFmtId="0" fontId="40" fillId="2" borderId="15" xfId="0" applyFont="1" applyFill="1" applyBorder="1" applyAlignment="1">
      <alignment horizontal="center" vertical="center" wrapText="1"/>
    </xf>
    <xf numFmtId="0" fontId="40" fillId="2" borderId="16" xfId="0" applyFont="1" applyFill="1" applyBorder="1" applyAlignment="1">
      <alignment horizontal="center" vertical="center" wrapText="1"/>
    </xf>
    <xf numFmtId="0" fontId="38" fillId="0" borderId="15" xfId="0" applyFont="1" applyBorder="1" applyAlignment="1">
      <alignment horizontal="left" vertical="top" wrapText="1"/>
    </xf>
    <xf numFmtId="0" fontId="40" fillId="0" borderId="15" xfId="0" applyFont="1" applyBorder="1" applyAlignment="1">
      <alignment horizontal="left" vertical="center" wrapText="1"/>
    </xf>
    <xf numFmtId="0" fontId="40" fillId="0" borderId="9" xfId="0" applyFont="1" applyBorder="1" applyAlignment="1">
      <alignment horizontal="left" vertical="center" wrapText="1"/>
    </xf>
    <xf numFmtId="0" fontId="40" fillId="0" borderId="11" xfId="0" applyFont="1" applyBorder="1" applyAlignment="1">
      <alignment horizontal="left" vertical="center" wrapText="1"/>
    </xf>
    <xf numFmtId="0" fontId="37" fillId="3" borderId="7" xfId="0" applyFont="1" applyFill="1" applyBorder="1" applyAlignment="1">
      <alignment horizontal="center" vertical="top"/>
    </xf>
    <xf numFmtId="0" fontId="44" fillId="0" borderId="40" xfId="0" applyFont="1" applyBorder="1" applyAlignment="1" applyProtection="1">
      <alignment horizontal="center" wrapText="1"/>
      <protection locked="0"/>
    </xf>
    <xf numFmtId="0" fontId="38" fillId="0" borderId="40" xfId="0" applyFont="1" applyBorder="1" applyAlignment="1" applyProtection="1">
      <alignment horizontal="center"/>
      <protection locked="0"/>
    </xf>
    <xf numFmtId="0" fontId="44" fillId="0" borderId="40" xfId="0" applyFont="1" applyBorder="1" applyAlignment="1" applyProtection="1">
      <alignment horizontal="center"/>
      <protection locked="0"/>
    </xf>
    <xf numFmtId="0" fontId="40" fillId="0" borderId="16" xfId="0" applyFont="1" applyBorder="1" applyAlignment="1">
      <alignment horizontal="center" vertical="center"/>
    </xf>
    <xf numFmtId="0" fontId="40" fillId="0" borderId="12" xfId="0" applyFont="1" applyBorder="1" applyAlignment="1">
      <alignment horizontal="center" vertical="center"/>
    </xf>
    <xf numFmtId="0" fontId="40" fillId="0" borderId="33" xfId="0" applyFont="1" applyBorder="1" applyAlignment="1">
      <alignment horizontal="center" vertical="center"/>
    </xf>
    <xf numFmtId="0" fontId="38" fillId="0" borderId="15" xfId="0" applyFont="1" applyBorder="1" applyAlignment="1">
      <alignment vertical="top" wrapText="1"/>
    </xf>
    <xf numFmtId="0" fontId="40" fillId="0" borderId="15" xfId="0" applyFont="1" applyBorder="1" applyAlignment="1">
      <alignment vertical="top" wrapText="1"/>
    </xf>
    <xf numFmtId="0" fontId="40" fillId="0" borderId="16" xfId="0" applyFont="1" applyBorder="1" applyAlignment="1">
      <alignment vertical="top" wrapText="1"/>
    </xf>
    <xf numFmtId="0" fontId="40" fillId="0" borderId="15" xfId="0" applyFont="1" applyBorder="1" applyAlignment="1">
      <alignment vertical="center" wrapText="1"/>
    </xf>
    <xf numFmtId="0" fontId="40" fillId="0" borderId="9" xfId="0" applyFont="1" applyBorder="1" applyAlignment="1">
      <alignment vertical="center" wrapText="1"/>
    </xf>
    <xf numFmtId="0" fontId="40" fillId="0" borderId="11" xfId="0" applyFont="1" applyBorder="1" applyAlignment="1">
      <alignment vertical="center" wrapText="1"/>
    </xf>
    <xf numFmtId="0" fontId="40" fillId="0" borderId="34" xfId="0" applyFont="1" applyBorder="1" applyAlignment="1">
      <alignment horizontal="center" vertical="top" wrapText="1"/>
    </xf>
    <xf numFmtId="0" fontId="40" fillId="0" borderId="35" xfId="0" applyFont="1" applyBorder="1" applyAlignment="1">
      <alignment horizontal="center" vertical="top" wrapText="1"/>
    </xf>
    <xf numFmtId="0" fontId="40" fillId="0" borderId="36" xfId="0" applyFont="1" applyBorder="1" applyAlignment="1">
      <alignment horizontal="center" vertical="top" wrapText="1"/>
    </xf>
    <xf numFmtId="0" fontId="40" fillId="0" borderId="22" xfId="0" applyFont="1" applyBorder="1" applyAlignment="1">
      <alignment horizontal="left" vertical="top" wrapText="1"/>
    </xf>
    <xf numFmtId="0" fontId="40" fillId="0" borderId="23" xfId="0" applyFont="1" applyBorder="1" applyAlignment="1">
      <alignment horizontal="left" vertical="top" wrapText="1"/>
    </xf>
    <xf numFmtId="0" fontId="40" fillId="0" borderId="20" xfId="0" applyFont="1" applyBorder="1" applyAlignment="1">
      <alignment horizontal="left" vertical="top" wrapText="1"/>
    </xf>
    <xf numFmtId="2" fontId="40" fillId="0" borderId="9" xfId="0" applyNumberFormat="1" applyFont="1" applyBorder="1" applyAlignment="1">
      <alignment horizontal="left" vertical="center" wrapText="1"/>
    </xf>
    <xf numFmtId="2" fontId="40" fillId="0" borderId="11" xfId="0" applyNumberFormat="1" applyFont="1" applyBorder="1" applyAlignment="1">
      <alignment horizontal="left" vertical="center" wrapText="1"/>
    </xf>
    <xf numFmtId="0" fontId="40" fillId="0" borderId="41" xfId="0" applyFont="1" applyBorder="1" applyAlignment="1">
      <alignment horizontal="center" vertical="center" wrapText="1"/>
    </xf>
    <xf numFmtId="0" fontId="40" fillId="0" borderId="41" xfId="0" applyFont="1" applyBorder="1" applyAlignment="1">
      <alignment horizontal="center" vertical="top" wrapText="1"/>
    </xf>
    <xf numFmtId="0" fontId="40" fillId="0" borderId="41" xfId="0" applyFont="1" applyBorder="1" applyAlignment="1">
      <alignment horizontal="left" vertical="top" wrapText="1"/>
    </xf>
    <xf numFmtId="3" fontId="40" fillId="0" borderId="9" xfId="0" applyNumberFormat="1" applyFont="1" applyBorder="1" applyAlignment="1">
      <alignment horizontal="left" vertical="center" wrapText="1"/>
    </xf>
    <xf numFmtId="4" fontId="40" fillId="0" borderId="9" xfId="0" applyNumberFormat="1" applyFont="1" applyBorder="1" applyAlignment="1">
      <alignment horizontal="left" vertical="center" wrapText="1"/>
    </xf>
    <xf numFmtId="4" fontId="40" fillId="0" borderId="11" xfId="0" applyNumberFormat="1" applyFont="1" applyBorder="1" applyAlignment="1">
      <alignment horizontal="left" vertical="center" wrapText="1"/>
    </xf>
    <xf numFmtId="0" fontId="40" fillId="0" borderId="22" xfId="0" applyFont="1" applyBorder="1" applyAlignment="1">
      <alignment horizontal="center" vertical="top" wrapText="1"/>
    </xf>
    <xf numFmtId="0" fontId="40" fillId="0" borderId="23" xfId="0" applyFont="1" applyBorder="1" applyAlignment="1">
      <alignment horizontal="center" vertical="top" wrapText="1"/>
    </xf>
    <xf numFmtId="0" fontId="40" fillId="0" borderId="20" xfId="0" applyFont="1" applyBorder="1" applyAlignment="1">
      <alignment horizontal="center" vertical="top" wrapText="1"/>
    </xf>
    <xf numFmtId="0" fontId="39" fillId="0" borderId="40" xfId="0" applyFont="1" applyBorder="1" applyAlignment="1" applyProtection="1">
      <alignment horizontal="center" vertical="center" wrapText="1"/>
      <protection locked="0"/>
    </xf>
    <xf numFmtId="0" fontId="40" fillId="0" borderId="32" xfId="0" applyFont="1" applyBorder="1" applyAlignment="1">
      <alignment horizontal="center" vertical="center"/>
    </xf>
    <xf numFmtId="0" fontId="38" fillId="0" borderId="40"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40" fillId="0" borderId="16" xfId="0" applyFont="1" applyBorder="1" applyAlignment="1">
      <alignment horizontal="left" vertical="top"/>
    </xf>
    <xf numFmtId="0" fontId="38" fillId="0" borderId="40" xfId="0" applyFont="1" applyBorder="1" applyAlignment="1" applyProtection="1">
      <alignment horizontal="center" wrapText="1"/>
      <protection locked="0"/>
    </xf>
    <xf numFmtId="0" fontId="39" fillId="0" borderId="40" xfId="0" applyFont="1" applyBorder="1" applyAlignment="1" applyProtection="1">
      <alignment horizontal="center" wrapText="1"/>
      <protection locked="0"/>
    </xf>
    <xf numFmtId="0" fontId="40" fillId="0" borderId="40" xfId="0" applyFont="1" applyBorder="1" applyAlignment="1" applyProtection="1">
      <alignment horizontal="center" wrapText="1"/>
      <protection locked="0"/>
    </xf>
    <xf numFmtId="0" fontId="40" fillId="0" borderId="40" xfId="0" applyFont="1" applyBorder="1" applyAlignment="1" applyProtection="1">
      <alignment horizontal="center"/>
      <protection locked="0"/>
    </xf>
    <xf numFmtId="0" fontId="38" fillId="0" borderId="39" xfId="0" applyFont="1" applyBorder="1" applyAlignment="1">
      <alignment horizontal="left" vertical="top" wrapText="1"/>
    </xf>
    <xf numFmtId="0" fontId="38" fillId="0" borderId="26" xfId="0" applyFont="1" applyBorder="1" applyAlignment="1">
      <alignment horizontal="left" vertical="top" wrapText="1"/>
    </xf>
    <xf numFmtId="0" fontId="38" fillId="0" borderId="38" xfId="0" applyFont="1" applyBorder="1" applyAlignment="1">
      <alignment horizontal="left" vertical="top" wrapText="1"/>
    </xf>
    <xf numFmtId="0" fontId="38" fillId="0" borderId="32" xfId="0" applyFont="1" applyBorder="1" applyAlignment="1">
      <alignment horizontal="left" vertical="top" wrapText="1"/>
    </xf>
    <xf numFmtId="0" fontId="38" fillId="0" borderId="12" xfId="0" applyFont="1" applyBorder="1" applyAlignment="1">
      <alignment horizontal="left" vertical="top" wrapText="1"/>
    </xf>
    <xf numFmtId="0" fontId="38" fillId="0" borderId="33" xfId="0" applyFont="1" applyBorder="1" applyAlignment="1">
      <alignment horizontal="left" vertical="top" wrapText="1"/>
    </xf>
    <xf numFmtId="0" fontId="38" fillId="2" borderId="26" xfId="0" applyFont="1" applyFill="1" applyBorder="1" applyAlignment="1">
      <alignment horizontal="left" vertical="top" wrapText="1"/>
    </xf>
    <xf numFmtId="0" fontId="38" fillId="2" borderId="15" xfId="0" applyFont="1" applyFill="1" applyBorder="1" applyAlignment="1">
      <alignment horizontal="left" vertical="top" wrapText="1"/>
    </xf>
    <xf numFmtId="0" fontId="38" fillId="2" borderId="16" xfId="0" applyFont="1" applyFill="1" applyBorder="1" applyAlignment="1">
      <alignment horizontal="left" vertical="top" wrapText="1"/>
    </xf>
    <xf numFmtId="0" fontId="38" fillId="0" borderId="26" xfId="0" applyFont="1" applyBorder="1" applyAlignment="1">
      <alignment horizontal="center" vertical="top" wrapText="1"/>
    </xf>
    <xf numFmtId="0" fontId="38" fillId="0" borderId="15" xfId="0" applyFont="1" applyBorder="1" applyAlignment="1">
      <alignment horizontal="center" vertical="top" wrapText="1"/>
    </xf>
    <xf numFmtId="0" fontId="38" fillId="0" borderId="16" xfId="0" applyFont="1" applyBorder="1" applyAlignment="1">
      <alignment horizontal="center" vertical="top" wrapText="1"/>
    </xf>
    <xf numFmtId="0" fontId="38" fillId="0" borderId="16" xfId="0" applyFont="1" applyBorder="1" applyAlignment="1">
      <alignment horizontal="left" vertical="top" wrapText="1"/>
    </xf>
    <xf numFmtId="0" fontId="39" fillId="0" borderId="40" xfId="0" applyFont="1" applyBorder="1" applyAlignment="1" applyProtection="1">
      <alignment horizontal="center" vertical="center"/>
      <protection locked="0"/>
    </xf>
    <xf numFmtId="0" fontId="44" fillId="0" borderId="40" xfId="0" applyFont="1" applyBorder="1" applyAlignment="1" applyProtection="1">
      <alignment horizontal="center" vertical="center" wrapText="1"/>
      <protection locked="0"/>
    </xf>
  </cellXfs>
  <cellStyles count="3">
    <cellStyle name="Hyperlink" xfId="2" builtinId="8"/>
    <cellStyle name="Normal" xfId="0" builtinId="0"/>
    <cellStyle name="Normal 2" xfId="1" xr:uid="{4164895C-9403-4D89-A391-A7F2D24C7733}"/>
  </cellStyles>
  <dxfs count="3494">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FFC000"/>
        </patternFill>
      </fill>
    </dxf>
    <dxf>
      <fill>
        <patternFill>
          <bgColor rgb="FF92D050"/>
        </patternFill>
      </fill>
    </dxf>
    <dxf>
      <fill>
        <patternFill patternType="none">
          <bgColor auto="1"/>
        </patternFill>
      </fill>
    </dxf>
    <dxf>
      <fill>
        <patternFill>
          <bgColor theme="7" tint="0.79998168889431442"/>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theme="7" tint="0.79998168889431442"/>
        </patternFill>
      </fill>
    </dxf>
    <dxf>
      <fill>
        <patternFill>
          <bgColor rgb="FF92D050"/>
        </patternFill>
      </fill>
    </dxf>
    <dxf>
      <fill>
        <patternFill>
          <bgColor rgb="FFC00000"/>
        </patternFill>
      </fill>
    </dxf>
    <dxf>
      <fill>
        <patternFill patternType="none">
          <bgColor auto="1"/>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rgb="FF00B050"/>
        </patternFill>
      </fill>
    </dxf>
    <dxf>
      <fill>
        <patternFill>
          <bgColor rgb="FFFEF3B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patternType="none">
          <bgColor auto="1"/>
        </patternFill>
      </fill>
    </dxf>
    <dxf>
      <fill>
        <patternFill>
          <bgColor rgb="FFFFC000"/>
        </patternFill>
      </fill>
    </dxf>
    <dxf>
      <fill>
        <patternFill>
          <bgColor theme="7" tint="0.79998168889431442"/>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bgColor rgb="FFC00000"/>
        </patternFill>
      </fill>
    </dxf>
    <dxf>
      <fill>
        <patternFill patternType="none">
          <bgColor auto="1"/>
        </patternFill>
      </fill>
    </dxf>
    <dxf>
      <fill>
        <patternFill>
          <bgColor rgb="FF00B050"/>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00B050"/>
        </patternFill>
      </fill>
    </dxf>
    <dxf>
      <fill>
        <patternFill>
          <bgColor rgb="FFFFC000"/>
        </patternFill>
      </fill>
    </dxf>
    <dxf>
      <fill>
        <patternFill>
          <bgColor rgb="FFFEF3B0"/>
        </patternFill>
      </fill>
    </dxf>
    <dxf>
      <fill>
        <patternFill>
          <bgColor rgb="FFC0000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theme="7" tint="0.79998168889431442"/>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patternType="none">
          <bgColor auto="1"/>
        </patternFill>
      </fill>
    </dxf>
    <dxf>
      <fill>
        <patternFill>
          <bgColor rgb="FF00B050"/>
        </patternFill>
      </fill>
    </dxf>
    <dxf>
      <fill>
        <patternFill>
          <bgColor rgb="FFC00000"/>
        </patternFill>
      </fill>
    </dxf>
    <dxf>
      <fill>
        <patternFill>
          <bgColor theme="7" tint="0.79998168889431442"/>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bgColor rgb="FFFEF3B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92D050"/>
        </patternFill>
      </fill>
    </dxf>
    <dxf>
      <fill>
        <patternFill>
          <bgColor theme="7" tint="0.7999816888943144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00B050"/>
        </patternFill>
      </fill>
    </dxf>
    <dxf>
      <fill>
        <patternFill>
          <bgColor rgb="FFFFC000"/>
        </patternFill>
      </fill>
    </dxf>
    <dxf>
      <fill>
        <patternFill>
          <bgColor rgb="FF92D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patternType="none">
          <bgColor auto="1"/>
        </patternFill>
      </fill>
    </dxf>
    <dxf>
      <fill>
        <patternFill>
          <bgColor theme="7" tint="0.79998168889431442"/>
        </patternFill>
      </fill>
    </dxf>
    <dxf>
      <fill>
        <patternFill>
          <bgColor rgb="FF00B050"/>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C00000"/>
        </patternFill>
      </fill>
    </dxf>
    <dxf>
      <fill>
        <patternFill>
          <bgColor rgb="FF92D05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patternType="none">
          <bgColor auto="1"/>
        </patternFill>
      </fill>
    </dxf>
    <dxf>
      <fill>
        <patternFill>
          <bgColor theme="7" tint="0.79998168889431442"/>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theme="7" tint="0.79998168889431442"/>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rgb="FFC00000"/>
        </patternFill>
      </fill>
    </dxf>
    <dxf>
      <fill>
        <patternFill>
          <bgColor theme="7" tint="0.79998168889431442"/>
        </patternFill>
      </fill>
    </dxf>
    <dxf>
      <fill>
        <patternFill>
          <bgColor rgb="FFFFC000"/>
        </patternFill>
      </fill>
    </dxf>
    <dxf>
      <fill>
        <patternFill>
          <bgColor theme="7" tint="0.79998168889431442"/>
        </patternFill>
      </fill>
    </dxf>
    <dxf>
      <fill>
        <patternFill>
          <bgColor rgb="FFC00000"/>
        </patternFill>
      </fill>
    </dxf>
    <dxf>
      <fill>
        <patternFill>
          <bgColor rgb="FF92D050"/>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rgb="FFC00000"/>
        </patternFill>
      </fill>
    </dxf>
    <dxf>
      <fill>
        <patternFill>
          <bgColor rgb="FF00B050"/>
        </patternFill>
      </fill>
    </dxf>
    <dxf>
      <fill>
        <patternFill>
          <bgColor rgb="FFC00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C00000"/>
        </patternFill>
      </fill>
    </dxf>
    <dxf>
      <fill>
        <patternFill>
          <bgColor rgb="FF00B050"/>
        </patternFill>
      </fill>
    </dxf>
    <dxf>
      <fill>
        <patternFill patternType="none">
          <bgColor auto="1"/>
        </patternFill>
      </fill>
    </dxf>
    <dxf>
      <fill>
        <patternFill>
          <bgColor rgb="FFFFC000"/>
        </patternFill>
      </fill>
    </dxf>
    <dxf>
      <fill>
        <patternFill>
          <bgColor theme="7" tint="0.79998168889431442"/>
        </patternFill>
      </fill>
    </dxf>
    <dxf>
      <fill>
        <patternFill>
          <bgColor rgb="FF92D050"/>
        </patternFill>
      </fill>
    </dxf>
    <dxf>
      <fill>
        <patternFill>
          <bgColor rgb="FF92D050"/>
        </patternFill>
      </fill>
    </dxf>
    <dxf>
      <fill>
        <patternFill>
          <bgColor rgb="FF00B050"/>
        </patternFill>
      </fill>
    </dxf>
    <dxf>
      <fill>
        <patternFill>
          <bgColor rgb="FFFEF3B0"/>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patternType="none">
          <bgColor auto="1"/>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bgColor rgb="FF92D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EF3B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patternType="none">
          <bgColor auto="1"/>
        </patternFill>
      </fill>
    </dxf>
    <dxf>
      <fill>
        <patternFill>
          <bgColor rgb="FF00B050"/>
        </patternFill>
      </fill>
    </dxf>
    <dxf>
      <fill>
        <patternFill>
          <bgColor rgb="FFC00000"/>
        </patternFill>
      </fill>
    </dxf>
    <dxf>
      <fill>
        <patternFill>
          <bgColor rgb="FF92D050"/>
        </patternFill>
      </fill>
    </dxf>
    <dxf>
      <fill>
        <patternFill>
          <bgColor rgb="FFC0000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theme="7" tint="0.79998168889431442"/>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C00000"/>
        </patternFill>
      </fill>
    </dxf>
    <dxf>
      <fill>
        <patternFill>
          <bgColor rgb="FF00B050"/>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FFC000"/>
        </patternFill>
      </fill>
    </dxf>
    <dxf>
      <fill>
        <patternFill>
          <bgColor rgb="FFC00000"/>
        </patternFill>
      </fill>
    </dxf>
    <dxf>
      <fill>
        <patternFill>
          <bgColor rgb="FF92D050"/>
        </patternFill>
      </fill>
    </dxf>
    <dxf>
      <fill>
        <patternFill>
          <bgColor rgb="FFFEF3B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rgb="FFC00000"/>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C00000"/>
        </patternFill>
      </fill>
    </dxf>
    <dxf>
      <fill>
        <patternFill patternType="none">
          <bgColor auto="1"/>
        </patternFill>
      </fill>
    </dxf>
    <dxf>
      <fill>
        <patternFill>
          <bgColor theme="7" tint="0.79998168889431442"/>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92D05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patternType="none">
          <bgColor auto="1"/>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rgb="FFFEF3B0"/>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theme="7" tint="0.79998168889431442"/>
        </patternFill>
      </fill>
    </dxf>
    <dxf>
      <fill>
        <patternFill>
          <bgColor rgb="FF00B050"/>
        </patternFill>
      </fill>
    </dxf>
    <dxf>
      <fill>
        <patternFill>
          <bgColor rgb="FF92D050"/>
        </patternFill>
      </fill>
    </dxf>
    <dxf>
      <fill>
        <patternFill>
          <bgColor rgb="FFFFC000"/>
        </patternFill>
      </fill>
    </dxf>
    <dxf>
      <fill>
        <patternFill>
          <bgColor rgb="FFC00000"/>
        </patternFill>
      </fill>
    </dxf>
    <dxf>
      <fill>
        <patternFill patternType="none">
          <bgColor auto="1"/>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bgColor rgb="FF00B050"/>
        </patternFill>
      </fill>
    </dxf>
    <dxf>
      <fill>
        <patternFill patternType="none">
          <bgColor auto="1"/>
        </patternFill>
      </fill>
    </dxf>
    <dxf>
      <fill>
        <patternFill>
          <bgColor rgb="FF00B05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EF3B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00B050"/>
        </patternFill>
      </fill>
    </dxf>
    <dxf>
      <fill>
        <patternFill patternType="none">
          <bgColor auto="1"/>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theme="7" tint="0.79998168889431442"/>
        </patternFill>
      </fill>
    </dxf>
    <dxf>
      <fill>
        <patternFill>
          <bgColor rgb="FF92D050"/>
        </patternFill>
      </fill>
    </dxf>
    <dxf>
      <fill>
        <patternFill>
          <bgColor rgb="FFC0000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rgb="FF00B050"/>
        </patternFill>
      </fill>
    </dxf>
    <dxf>
      <fill>
        <patternFill>
          <bgColor rgb="FFFFC000"/>
        </patternFill>
      </fill>
    </dxf>
    <dxf>
      <fill>
        <patternFill>
          <bgColor rgb="FF92D050"/>
        </patternFill>
      </fill>
    </dxf>
    <dxf>
      <fill>
        <patternFill>
          <bgColor rgb="FFC000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92D05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bgColor rgb="FF00B050"/>
        </patternFill>
      </fill>
    </dxf>
    <dxf>
      <fill>
        <patternFill>
          <bgColor rgb="FFC00000"/>
        </patternFill>
      </fill>
    </dxf>
    <dxf>
      <fill>
        <patternFill>
          <bgColor rgb="FF92D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theme="7" tint="0.79998168889431442"/>
        </patternFill>
      </fill>
    </dxf>
    <dxf>
      <fill>
        <patternFill patternType="none">
          <bgColor auto="1"/>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rgb="FF92D050"/>
        </patternFill>
      </fill>
    </dxf>
    <dxf>
      <fill>
        <patternFill>
          <bgColor theme="7" tint="0.79998168889431442"/>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bgColor rgb="FF92D050"/>
        </patternFill>
      </fill>
    </dxf>
    <dxf>
      <fill>
        <patternFill>
          <bgColor rgb="FFFEF3B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patternType="none">
          <bgColor auto="1"/>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bgColor rgb="FFFFC000"/>
        </patternFill>
      </fill>
    </dxf>
    <dxf>
      <fill>
        <patternFill>
          <bgColor rgb="FFC00000"/>
        </patternFill>
      </fill>
    </dxf>
    <dxf>
      <fill>
        <patternFill>
          <bgColor rgb="FF92D050"/>
        </patternFill>
      </fill>
    </dxf>
    <dxf>
      <fill>
        <patternFill patternType="none">
          <bgColor auto="1"/>
        </patternFill>
      </fill>
    </dxf>
    <dxf>
      <fill>
        <patternFill>
          <bgColor rgb="FFC0000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92D050"/>
        </patternFill>
      </fill>
    </dxf>
    <dxf>
      <fill>
        <patternFill>
          <bgColor rgb="FFC00000"/>
        </patternFill>
      </fill>
    </dxf>
    <dxf>
      <fill>
        <patternFill>
          <bgColor rgb="FFFFC000"/>
        </patternFill>
      </fill>
    </dxf>
    <dxf>
      <fill>
        <patternFill>
          <bgColor rgb="FFFEF3B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C00000"/>
        </patternFill>
      </fill>
    </dxf>
    <dxf>
      <fill>
        <patternFill>
          <bgColor rgb="FFFFC00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00B05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patternType="none">
          <bgColor auto="1"/>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EF3B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theme="7" tint="0.79998168889431442"/>
        </patternFill>
      </fill>
    </dxf>
    <dxf>
      <fill>
        <patternFill>
          <bgColor rgb="FFFFC000"/>
        </patternFill>
      </fill>
    </dxf>
    <dxf>
      <fill>
        <patternFill>
          <bgColor rgb="FFC00000"/>
        </patternFill>
      </fill>
    </dxf>
    <dxf>
      <fill>
        <patternFill>
          <bgColor rgb="FF92D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C0000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patternType="none">
          <bgColor auto="1"/>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patternType="none">
          <bgColor auto="1"/>
        </patternFill>
      </fill>
    </dxf>
    <dxf>
      <fill>
        <patternFill>
          <bgColor rgb="FF92D050"/>
        </patternFill>
      </fill>
    </dxf>
    <dxf>
      <fill>
        <patternFill>
          <bgColor rgb="FFC00000"/>
        </patternFill>
      </fill>
    </dxf>
    <dxf>
      <fill>
        <patternFill>
          <bgColor rgb="FFFFC00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patternType="none">
          <bgColor auto="1"/>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FEF3B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bgColor rgb="FF00B050"/>
        </patternFill>
      </fill>
    </dxf>
    <dxf>
      <fill>
        <patternFill>
          <bgColor rgb="FF00B05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theme="7" tint="0.79998168889431442"/>
        </patternFill>
      </fill>
    </dxf>
    <dxf>
      <fill>
        <patternFill>
          <bgColor rgb="FFC00000"/>
        </patternFill>
      </fill>
    </dxf>
    <dxf>
      <fill>
        <patternFill>
          <bgColor rgb="FF00B050"/>
        </patternFill>
      </fill>
    </dxf>
    <dxf>
      <fill>
        <patternFill patternType="none">
          <bgColor auto="1"/>
        </patternFill>
      </fill>
    </dxf>
    <dxf>
      <fill>
        <patternFill>
          <bgColor rgb="FFC00000"/>
        </patternFill>
      </fill>
    </dxf>
    <dxf>
      <fill>
        <patternFill>
          <bgColor theme="7" tint="0.79998168889431442"/>
        </patternFill>
      </fill>
    </dxf>
    <dxf>
      <fill>
        <patternFill>
          <bgColor rgb="FFFFC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EF3B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bgColor rgb="FF92D05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bgColor theme="7" tint="0.79998168889431442"/>
        </patternFill>
      </fill>
    </dxf>
    <dxf>
      <fill>
        <patternFill>
          <bgColor rgb="FF92D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bgColor rgb="FF00B050"/>
        </patternFill>
      </fill>
    </dxf>
    <dxf>
      <fill>
        <patternFill>
          <bgColor rgb="FFFEF3B0"/>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ont>
        <strike/>
      </font>
      <fill>
        <patternFill>
          <bgColor theme="2" tint="-9.9948118533890809E-2"/>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00B050"/>
        </patternFill>
      </fill>
    </dxf>
    <dxf>
      <fill>
        <patternFill>
          <bgColor rgb="FFC000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00B050"/>
        </patternFill>
      </fill>
    </dxf>
    <dxf>
      <fill>
        <patternFill>
          <bgColor rgb="FFC00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rgb="FF00B050"/>
        </patternFill>
      </fill>
    </dxf>
    <dxf>
      <fill>
        <patternFill>
          <bgColor rgb="FFFEF3B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theme="7" tint="0.79998168889431442"/>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C0000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00B050"/>
        </patternFill>
      </fill>
    </dxf>
    <dxf>
      <fill>
        <patternFill>
          <bgColor rgb="FF92D050"/>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bgColor rgb="FF92D050"/>
        </patternFill>
      </fill>
    </dxf>
    <dxf>
      <fill>
        <patternFill>
          <bgColor rgb="FFC00000"/>
        </patternFill>
      </fill>
    </dxf>
    <dxf>
      <fill>
        <patternFill>
          <bgColor rgb="FF00B050"/>
        </patternFill>
      </fill>
    </dxf>
    <dxf>
      <fill>
        <patternFill>
          <bgColor theme="7" tint="0.79998168889431442"/>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00B050"/>
        </patternFill>
      </fill>
    </dxf>
    <dxf>
      <fill>
        <patternFill>
          <bgColor rgb="FFFFC00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FFC000"/>
        </patternFill>
      </fill>
    </dxf>
    <dxf>
      <fill>
        <patternFill>
          <bgColor rgb="FF92D050"/>
        </patternFill>
      </fill>
    </dxf>
    <dxf>
      <fill>
        <patternFill>
          <bgColor rgb="FFFEF3B0"/>
        </patternFill>
      </fill>
    </dxf>
    <dxf>
      <fill>
        <patternFill>
          <bgColor rgb="FF00B050"/>
        </patternFill>
      </fill>
    </dxf>
    <dxf>
      <fill>
        <patternFill>
          <bgColor rgb="FFC0000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00B050"/>
        </patternFill>
      </fill>
    </dxf>
    <dxf>
      <fill>
        <patternFill patternType="none">
          <bgColor auto="1"/>
        </patternFill>
      </fill>
    </dxf>
    <dxf>
      <fill>
        <patternFill>
          <bgColor theme="7" tint="0.79998168889431442"/>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C0000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rgb="FF00B050"/>
        </patternFill>
      </fill>
    </dxf>
    <dxf>
      <fill>
        <patternFill>
          <bgColor rgb="FF92D050"/>
        </patternFill>
      </fill>
    </dxf>
    <dxf>
      <fill>
        <patternFill>
          <bgColor theme="7" tint="0.79998168889431442"/>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patternType="none">
          <bgColor auto="1"/>
        </patternFill>
      </fill>
    </dxf>
    <dxf>
      <fill>
        <patternFill>
          <bgColor rgb="FF00B050"/>
        </patternFill>
      </fill>
    </dxf>
    <dxf>
      <fill>
        <patternFill>
          <bgColor theme="7" tint="0.79998168889431442"/>
        </patternFill>
      </fill>
    </dxf>
    <dxf>
      <fill>
        <patternFill>
          <bgColor rgb="FFFFC000"/>
        </patternFill>
      </fill>
    </dxf>
    <dxf>
      <fill>
        <patternFill>
          <bgColor rgb="FFC00000"/>
        </patternFill>
      </fill>
    </dxf>
    <dxf>
      <fill>
        <patternFill>
          <bgColor rgb="FF92D050"/>
        </patternFill>
      </fill>
    </dxf>
    <dxf>
      <fill>
        <patternFill>
          <bgColor theme="7" tint="0.79998168889431442"/>
        </patternFill>
      </fill>
    </dxf>
    <dxf>
      <fill>
        <patternFill>
          <bgColor rgb="FFC00000"/>
        </patternFill>
      </fill>
    </dxf>
    <dxf>
      <fill>
        <patternFill patternType="none">
          <bgColor auto="1"/>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bgColor rgb="FFC00000"/>
        </patternFill>
      </fill>
    </dxf>
    <dxf>
      <fill>
        <patternFill>
          <bgColor theme="7" tint="0.79998168889431442"/>
        </patternFill>
      </fill>
    </dxf>
    <dxf>
      <fill>
        <patternFill>
          <bgColor rgb="FFC000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EF3B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92D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patternType="none">
          <bgColor auto="1"/>
        </patternFill>
      </fill>
    </dxf>
    <dxf>
      <fill>
        <patternFill>
          <bgColor rgb="FF00B050"/>
        </patternFill>
      </fill>
    </dxf>
    <dxf>
      <fill>
        <patternFill>
          <bgColor theme="7" tint="0.79998168889431442"/>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patternType="none">
          <bgColor auto="1"/>
        </patternFill>
      </fill>
    </dxf>
    <dxf>
      <fill>
        <patternFill>
          <bgColor rgb="FFFFC000"/>
        </patternFill>
      </fill>
    </dxf>
    <dxf>
      <fill>
        <patternFill>
          <bgColor rgb="FFC00000"/>
        </patternFill>
      </fill>
    </dxf>
    <dxf>
      <fill>
        <patternFill>
          <bgColor theme="7" tint="0.79998168889431442"/>
        </patternFill>
      </fill>
    </dxf>
    <dxf>
      <fill>
        <patternFill>
          <bgColor rgb="FF92D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rgb="FFC00000"/>
        </patternFill>
      </fill>
    </dxf>
    <dxf>
      <fill>
        <patternFill>
          <bgColor rgb="FF92D050"/>
        </patternFill>
      </fill>
    </dxf>
    <dxf>
      <fill>
        <patternFill>
          <bgColor rgb="FF00B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theme="7" tint="0.79998168889431442"/>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C00000"/>
        </patternFill>
      </fill>
    </dxf>
    <dxf>
      <fill>
        <patternFill patternType="none">
          <bgColor auto="1"/>
        </patternFill>
      </fill>
    </dxf>
    <dxf>
      <fill>
        <patternFill>
          <bgColor theme="7" tint="0.79998168889431442"/>
        </patternFill>
      </fill>
    </dxf>
    <dxf>
      <fill>
        <patternFill>
          <bgColor rgb="FF92D050"/>
        </patternFill>
      </fill>
    </dxf>
    <dxf>
      <fill>
        <patternFill>
          <bgColor rgb="FF00B050"/>
        </patternFill>
      </fill>
    </dxf>
    <dxf>
      <fill>
        <patternFill>
          <bgColor rgb="FFFFC0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EF3B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FFC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theme="7" tint="0.79998168889431442"/>
        </patternFill>
      </fill>
    </dxf>
    <dxf>
      <fill>
        <patternFill>
          <bgColor rgb="FF00B050"/>
        </patternFill>
      </fill>
    </dxf>
    <dxf>
      <fill>
        <patternFill patternType="none">
          <bgColor auto="1"/>
        </patternFill>
      </fill>
    </dxf>
    <dxf>
      <fill>
        <patternFill>
          <bgColor rgb="FFC00000"/>
        </patternFill>
      </fill>
    </dxf>
    <dxf>
      <fill>
        <patternFill>
          <bgColor rgb="FF92D050"/>
        </patternFill>
      </fill>
    </dxf>
    <dxf>
      <fill>
        <patternFill>
          <bgColor theme="7" tint="0.79998168889431442"/>
        </patternFill>
      </fill>
    </dxf>
    <dxf>
      <fill>
        <patternFill>
          <bgColor rgb="FFFFC000"/>
        </patternFill>
      </fill>
    </dxf>
    <dxf>
      <fill>
        <patternFill>
          <bgColor rgb="FF92D050"/>
        </patternFill>
      </fill>
    </dxf>
    <dxf>
      <fill>
        <patternFill>
          <bgColor theme="7" tint="0.79998168889431442"/>
        </patternFill>
      </fill>
    </dxf>
    <dxf>
      <fill>
        <patternFill>
          <bgColor rgb="FFFFC000"/>
        </patternFill>
      </fill>
    </dxf>
    <dxf>
      <fill>
        <patternFill patternType="none">
          <bgColor auto="1"/>
        </patternFill>
      </fill>
    </dxf>
    <dxf>
      <fill>
        <patternFill>
          <bgColor rgb="FF00B050"/>
        </patternFill>
      </fill>
    </dxf>
    <dxf>
      <fill>
        <patternFill>
          <bgColor rgb="FFC00000"/>
        </patternFill>
      </fill>
    </dxf>
    <dxf>
      <fill>
        <patternFill>
          <bgColor rgb="FF00B050"/>
        </patternFill>
      </fill>
    </dxf>
    <dxf>
      <fill>
        <patternFill>
          <bgColor rgb="FFFFC000"/>
        </patternFill>
      </fill>
    </dxf>
    <dxf>
      <fill>
        <patternFill patternType="none">
          <bgColor auto="1"/>
        </patternFill>
      </fill>
    </dxf>
    <dxf>
      <fill>
        <patternFill>
          <bgColor rgb="FFC00000"/>
        </patternFill>
      </fill>
    </dxf>
    <dxf>
      <fill>
        <patternFill>
          <bgColor theme="7" tint="0.79998168889431442"/>
        </patternFill>
      </fill>
    </dxf>
    <dxf>
      <fill>
        <patternFill>
          <bgColor rgb="FF92D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theme="7" tint="0.79998168889431442"/>
        </patternFill>
      </fill>
    </dxf>
    <dxf>
      <fill>
        <patternFill>
          <bgColor rgb="FFC00000"/>
        </patternFill>
      </fill>
    </dxf>
    <dxf>
      <fill>
        <patternFill>
          <bgColor rgb="FFFFC000"/>
        </patternFill>
      </fill>
    </dxf>
    <dxf>
      <fill>
        <patternFill patternType="none">
          <bgColor auto="1"/>
        </patternFill>
      </fill>
    </dxf>
    <dxf>
      <fill>
        <patternFill>
          <bgColor rgb="FF92D050"/>
        </patternFill>
      </fill>
    </dxf>
    <dxf>
      <fill>
        <patternFill>
          <bgColor rgb="FF00B050"/>
        </patternFill>
      </fill>
    </dxf>
    <dxf>
      <fill>
        <patternFill>
          <bgColor rgb="FF00B050"/>
        </patternFill>
      </fill>
    </dxf>
    <dxf>
      <fill>
        <patternFill>
          <bgColor rgb="FFC00000"/>
        </patternFill>
      </fill>
    </dxf>
    <dxf>
      <fill>
        <patternFill>
          <bgColor rgb="FF92D050"/>
        </patternFill>
      </fill>
    </dxf>
    <dxf>
      <fill>
        <patternFill>
          <bgColor rgb="FFFFC000"/>
        </patternFill>
      </fill>
    </dxf>
    <dxf>
      <fill>
        <patternFill patternType="none">
          <bgColor auto="1"/>
        </patternFill>
      </fill>
    </dxf>
    <dxf>
      <fill>
        <patternFill>
          <bgColor theme="7" tint="0.79998168889431442"/>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FEF3B0"/>
        </patternFill>
      </fill>
    </dxf>
    <dxf>
      <fill>
        <patternFill>
          <bgColor rgb="FF92D050"/>
        </patternFill>
      </fill>
    </dxf>
    <dxf>
      <fill>
        <patternFill>
          <bgColor rgb="FF00B050"/>
        </patternFill>
      </fill>
    </dxf>
    <dxf>
      <fill>
        <patternFill>
          <bgColor rgb="FFFFC000"/>
        </patternFill>
      </fill>
    </dxf>
    <dxf>
      <fill>
        <patternFill>
          <bgColor rgb="FFFF0000"/>
        </patternFill>
      </fill>
    </dxf>
    <dxf>
      <font>
        <strike/>
      </font>
      <fill>
        <patternFill>
          <bgColor theme="2" tint="-9.9948118533890809E-2"/>
        </patternFill>
      </fill>
    </dxf>
    <dxf>
      <fill>
        <patternFill>
          <bgColor rgb="FF00B050"/>
        </patternFill>
      </fill>
    </dxf>
    <dxf>
      <fill>
        <patternFill>
          <bgColor rgb="FF92D050"/>
        </patternFill>
      </fill>
    </dxf>
    <dxf>
      <fill>
        <patternFill>
          <bgColor theme="7" tint="0.79998168889431442"/>
        </patternFill>
      </fill>
    </dxf>
    <dxf>
      <fill>
        <patternFill>
          <bgColor theme="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theme="7" tint="0.79998168889431442"/>
        </patternFill>
      </fill>
    </dxf>
    <dxf>
      <fill>
        <patternFill>
          <bgColor theme="0"/>
        </patternFill>
      </fill>
    </dxf>
    <dxf>
      <fill>
        <patternFill>
          <bgColor rgb="FFFFC000"/>
        </patternFill>
      </fill>
    </dxf>
    <dxf>
      <fill>
        <patternFill>
          <bgColor rgb="FFC0000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theme="7" tint="0.79998168889431442"/>
        </patternFill>
      </fill>
    </dxf>
    <dxf>
      <fill>
        <patternFill patternType="none">
          <bgColor auto="1"/>
        </patternFill>
      </fill>
    </dxf>
    <dxf>
      <fill>
        <patternFill>
          <bgColor rgb="FFFFC000"/>
        </patternFill>
      </fill>
    </dxf>
    <dxf>
      <fill>
        <patternFill>
          <bgColor rgb="FFC00000"/>
        </patternFill>
      </fill>
    </dxf>
  </dxfs>
  <tableStyles count="0" defaultTableStyle="TableStyleMedium2" defaultPivotStyle="PivotStyleLight16"/>
  <colors>
    <mruColors>
      <color rgb="FFFEF3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6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225425</xdr:colOff>
      <xdr:row>33</xdr:row>
      <xdr:rowOff>139700</xdr:rowOff>
    </xdr:from>
    <xdr:to>
      <xdr:col>3</xdr:col>
      <xdr:colOff>445105</xdr:colOff>
      <xdr:row>36</xdr:row>
      <xdr:rowOff>142724</xdr:rowOff>
    </xdr:to>
    <xdr:pic>
      <xdr:nvPicPr>
        <xdr:cNvPr id="4" name="Picture 4">
          <a:extLst>
            <a:ext uri="{FF2B5EF4-FFF2-40B4-BE49-F238E27FC236}">
              <a16:creationId xmlns:a16="http://schemas.microsoft.com/office/drawing/2014/main" id="{25540A15-377C-4214-940B-10B94A764E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5025" y="6988175"/>
          <a:ext cx="1442055" cy="549124"/>
        </a:xfrm>
        <a:prstGeom prst="rect">
          <a:avLst/>
        </a:prstGeom>
      </xdr:spPr>
    </xdr:pic>
    <xdr:clientData/>
  </xdr:twoCellAnchor>
  <xdr:twoCellAnchor editAs="oneCell">
    <xdr:from>
      <xdr:col>3</xdr:col>
      <xdr:colOff>57150</xdr:colOff>
      <xdr:row>3</xdr:row>
      <xdr:rowOff>120650</xdr:rowOff>
    </xdr:from>
    <xdr:to>
      <xdr:col>9</xdr:col>
      <xdr:colOff>354239</xdr:colOff>
      <xdr:row>11</xdr:row>
      <xdr:rowOff>38640</xdr:rowOff>
    </xdr:to>
    <xdr:pic>
      <xdr:nvPicPr>
        <xdr:cNvPr id="5" name="Picture 4" descr="New look for London Borough of Harrow – London Borough of Harrow">
          <a:extLst>
            <a:ext uri="{FF2B5EF4-FFF2-40B4-BE49-F238E27FC236}">
              <a16:creationId xmlns:a16="http://schemas.microsoft.com/office/drawing/2014/main" id="{398E8877-CDB1-4B60-9EE4-82D61797557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9978" b="24917"/>
        <a:stretch/>
      </xdr:blipFill>
      <xdr:spPr bwMode="auto">
        <a:xfrm>
          <a:off x="1885950" y="663575"/>
          <a:ext cx="3954689" cy="1461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goodchild\Documents\Environ\Contracts\Current%20Clients\LG%20EMS\61C12685%20London%20Gateway%20Gap%20Analysis%202009\Gap%20Analysis%20Dec%2009\61C12685_1%20London%20Gateway%2014001%20Gap%20Analysis%20Dec%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NTRACTS/C0146%20-%20Arun%20DPD%20SA/Reports%20&amp;%20Deliverables/Site%20Assessment/C0146_Site%20Assessments_GBR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DOWS\Temporary%20Internet%20Files\Content.IE5\TX18IVKF\actionplan(1).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slrgroup-my.sharepoint.com/personal/mike_curran_slrconsulting_com/Documents/Data/CONTRACTS/C0410%20-%20Harrow%20Local%20Plan%20IIA/Reports%20and%20Deliverables/IIA%20Report/V3/C0410_IIA%20Report%20Appendix%20D_Assessment_3.xlsm" TargetMode="External"/><Relationship Id="rId1" Type="http://schemas.openxmlformats.org/officeDocument/2006/relationships/externalLinkPath" Target="/personal/mike_curran_slrconsulting_com/Documents/Data/CONTRACTS/C0410%20-%20Harrow%20Local%20Plan%20IIA/Reports%20and%20Deliverables/IIA%20Report/V3/C0410_IIA%20Report%20Appendix%20D_Assessment_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 val="Front Page"/>
      <sheetName val="ENVIRON Disclaimer"/>
      <sheetName val="Executive Summary"/>
      <sheetName val="Gap Analysis Findings"/>
      <sheetName val="ISO 14001 Chart"/>
      <sheetName val="Pivot Summary"/>
      <sheetName val="Action Plan"/>
    </sheetNames>
    <sheetDataSet>
      <sheetData sheetId="0">
        <row r="4">
          <cell r="B4" t="str">
            <v>ISO 14001:2004</v>
          </cell>
          <cell r="F4" t="str">
            <v>Not Started</v>
          </cell>
        </row>
        <row r="5">
          <cell r="B5" t="str">
            <v>OHSAS 18001:2007</v>
          </cell>
          <cell r="F5" t="str">
            <v>Starting</v>
          </cell>
        </row>
        <row r="6">
          <cell r="B6" t="str">
            <v>IFC Performance Standard 1: Social and Environmental Assessment and Management Systems</v>
          </cell>
          <cell r="F6" t="str">
            <v>In-Progress</v>
          </cell>
        </row>
        <row r="7">
          <cell r="B7" t="str">
            <v>IFC Performance Standard 2: Labor and Working Conditions</v>
          </cell>
          <cell r="F7" t="str">
            <v>Almost Complete</v>
          </cell>
        </row>
        <row r="8">
          <cell r="B8" t="str">
            <v>IFC Performance Standard 3: Pollution Prevention and Abatement</v>
          </cell>
          <cell r="F8" t="str">
            <v>Completed</v>
          </cell>
        </row>
        <row r="9">
          <cell r="B9" t="str">
            <v>IFC Performance Standard 4: Community Health, Safety and Security</v>
          </cell>
        </row>
        <row r="10">
          <cell r="B10" t="str">
            <v>IFC Performance Standard 5: Land Acquisition and Involuntary Resettlement</v>
          </cell>
        </row>
        <row r="11">
          <cell r="B11" t="str">
            <v>IFC Performance Standard 6: Biodiversity Conservation and Sustainable Natural Resource Management</v>
          </cell>
        </row>
        <row r="12">
          <cell r="B12" t="str">
            <v>IFC Performance Standard 7: Indigenous Peoples</v>
          </cell>
        </row>
        <row r="13">
          <cell r="B13" t="str">
            <v>IFC Performance Standard 8: Cultural Heritage</v>
          </cell>
        </row>
      </sheetData>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Disclaimer"/>
      <sheetName val="RAG Criteria"/>
      <sheetName val="Cumulative Effects"/>
      <sheetName val="RAG"/>
      <sheetName val="17BE1"/>
      <sheetName val="M4"/>
      <sheetName val="BR5"/>
      <sheetName val="BR10"/>
      <sheetName val="BR12"/>
      <sheetName val="BR19"/>
      <sheetName val="BR23911"/>
      <sheetName val="M7B"/>
      <sheetName val="M7A"/>
      <sheetName val="114"/>
      <sheetName val="FP20"/>
      <sheetName val="18P2"/>
      <sheetName val="P20"/>
      <sheetName val="18P3"/>
      <sheetName val="P5408"/>
      <sheetName val="17M1"/>
      <sheetName val="18BR2"/>
      <sheetName val="18FP1"/>
      <sheetName val="18P1"/>
      <sheetName val="69"/>
      <sheetName val="BR1913"/>
      <sheetName val="BR19811"/>
      <sheetName val="FP17"/>
      <sheetName val="NEWBR1"/>
      <sheetName val="Pivot Table"/>
      <sheetName val="Pivot Graph"/>
    </sheetNames>
    <sheetDataSet>
      <sheetData sheetId="0"/>
      <sheetData sheetId="1"/>
      <sheetData sheetId="2"/>
      <sheetData sheetId="3"/>
      <sheetData sheetId="4">
        <row r="20">
          <cell r="BT20" t="str">
            <v>R</v>
          </cell>
        </row>
        <row r="21">
          <cell r="BT21" t="str">
            <v>A</v>
          </cell>
        </row>
        <row r="22">
          <cell r="BT22" t="str">
            <v>G</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T6" t="str">
            <v>Yes</v>
          </cell>
          <cell r="U6" t="str">
            <v>Direct</v>
          </cell>
          <cell r="V6" t="str">
            <v>Short</v>
          </cell>
          <cell r="W6" t="str">
            <v>Permanent/ Irreversible</v>
          </cell>
          <cell r="Z6" t="str">
            <v>Significant Positive</v>
          </cell>
        </row>
        <row r="7">
          <cell r="T7" t="str">
            <v>No</v>
          </cell>
          <cell r="U7" t="str">
            <v>Indirect</v>
          </cell>
          <cell r="V7" t="str">
            <v>Medium</v>
          </cell>
          <cell r="W7" t="str">
            <v>Permanent/ Reversible</v>
          </cell>
          <cell r="Z7" t="str">
            <v>Significant Negative</v>
          </cell>
        </row>
        <row r="8">
          <cell r="T8" t="str">
            <v>N/A</v>
          </cell>
          <cell r="U8" t="str">
            <v>Cumulative</v>
          </cell>
          <cell r="V8" t="str">
            <v>Long</v>
          </cell>
          <cell r="W8" t="str">
            <v>Temporary/ Irreversible</v>
          </cell>
          <cell r="Z8" t="str">
            <v>Minor Positive</v>
          </cell>
        </row>
        <row r="9">
          <cell r="U9" t="str">
            <v>N/A</v>
          </cell>
          <cell r="V9" t="str">
            <v>Short/ Medium</v>
          </cell>
          <cell r="W9" t="str">
            <v>Temporary/ Reversible</v>
          </cell>
          <cell r="Z9" t="str">
            <v>Minor Negative</v>
          </cell>
        </row>
        <row r="10">
          <cell r="V10" t="str">
            <v>Medium/ Long</v>
          </cell>
          <cell r="W10" t="str">
            <v>N/A</v>
          </cell>
          <cell r="Z10" t="str">
            <v>Neutral</v>
          </cell>
        </row>
        <row r="11">
          <cell r="T11" t="str">
            <v>Local/ Low</v>
          </cell>
          <cell r="V11" t="str">
            <v>N/A</v>
          </cell>
          <cell r="Z11" t="str">
            <v>Uncertain</v>
          </cell>
        </row>
        <row r="12">
          <cell r="T12" t="str">
            <v>Local/ Medium</v>
          </cell>
        </row>
        <row r="13">
          <cell r="T13" t="str">
            <v>Local/ High</v>
          </cell>
        </row>
        <row r="14">
          <cell r="T14" t="str">
            <v>Regional/ Low</v>
          </cell>
        </row>
        <row r="15">
          <cell r="T15" t="str">
            <v>Regional/ Medium</v>
          </cell>
        </row>
        <row r="16">
          <cell r="T16" t="str">
            <v>Regional/ High</v>
          </cell>
        </row>
        <row r="17">
          <cell r="T17" t="str">
            <v>National/ Low</v>
          </cell>
        </row>
        <row r="18">
          <cell r="T18" t="str">
            <v>National/ Medium</v>
          </cell>
        </row>
        <row r="19">
          <cell r="T19" t="str">
            <v>National/ High</v>
          </cell>
        </row>
        <row r="20">
          <cell r="T20" t="str">
            <v>N/A</v>
          </cell>
        </row>
      </sheetData>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YaGlSMVuUauK4eri7-J9SswXehdxI9GkhRc4v1qecYH8eN7Mq2ySpk4ybgTqhd_" itemId="01QBOLGBRKHGS3XVNLYFEKY3QKJKI2WTA2">
      <xxl21:absoluteUrl r:id="rId2"/>
    </xxl21:alternateUrls>
    <sheetNames>
      <sheetName val="Front Page"/>
      <sheetName val="Disclaimer"/>
      <sheetName val="Methodology"/>
      <sheetName val="Significance description"/>
      <sheetName val="Summary"/>
      <sheetName val="Sheet46"/>
      <sheetName val="Option B"/>
      <sheetName val="Option C"/>
      <sheetName val="Option D"/>
      <sheetName val="BLANK"/>
      <sheetName val="Spatial_Strategy"/>
      <sheetName val="SS_ALT_1"/>
      <sheetName val="SS_ALT_2"/>
      <sheetName val="Strategic_Policy_01"/>
      <sheetName val="GR1_Development_Standard"/>
      <sheetName val="GR2_Inclusive_Neighbourhoods"/>
      <sheetName val="GR3_Connecting_Places"/>
      <sheetName val="GR4_Building_Heights"/>
      <sheetName val="GR5_View_Management"/>
      <sheetName val="GR6_Areas_of_Special_Character"/>
      <sheetName val="GR6_ALT_1"/>
      <sheetName val="GR7_External_Lighting"/>
      <sheetName val="GR8_Shopfronts_and_Forecourts"/>
      <sheetName val="GR9_Advertisements_and_Displays"/>
      <sheetName val="GR10_Gardens_and_Amenity_Areas"/>
      <sheetName val="GR10_ALT_1"/>
      <sheetName val="GR10_ALT_2"/>
      <sheetName val="GR11_Planning_Obligations"/>
      <sheetName val="Strategic_Policy_02"/>
      <sheetName val="HE1_Heritage_Assets"/>
      <sheetName val="HE2_Enabling_Development"/>
      <sheetName val="Strategic_Policy_03"/>
      <sheetName val="Strategic_Policy_03_ALT1"/>
      <sheetName val="Strategic_Policy_03_ALT2"/>
      <sheetName val="HO1_Dwelling_Mix"/>
      <sheetName val="HO1_ALT_1"/>
      <sheetName val="HO1_ALT_2"/>
      <sheetName val="HO1_ALT_3"/>
      <sheetName val="HO1_ALT_4"/>
      <sheetName val="HO2_Conversion_Redevelopment"/>
      <sheetName val="HO2_Alt_1"/>
      <sheetName val="HO2_Alt_2"/>
      <sheetName val="HO2_Alt_3"/>
      <sheetName val="HO2_Alt_4"/>
      <sheetName val="HO2_Alt_5"/>
      <sheetName val="HO2_Alt_6"/>
      <sheetName val="HO3_Small_Sites"/>
      <sheetName val="HO4_Affordable_Housing"/>
      <sheetName val="HO4_ALT_1"/>
      <sheetName val="HO5_Housing_Estates"/>
      <sheetName val="HO5_ALT_1"/>
      <sheetName val="HO5_ALT_2"/>
      <sheetName val="HO6_Accommodation_Older_People"/>
      <sheetName val="HO6_Alt_1"/>
      <sheetName val="HO6_Alt_2"/>
      <sheetName val="HO6_Alt_3"/>
      <sheetName val="HO7_Supported_Accommodation"/>
      <sheetName val="HO7_Alt_1"/>
      <sheetName val="HO8_Student_Accommodation"/>
      <sheetName val="HO8_ALT_1"/>
      <sheetName val="HO8_Alt_2"/>
      <sheetName val="HO9_Large_Scale_Shared_Living"/>
      <sheetName val="HO9_ALT_1"/>
      <sheetName val="HO9_ALT_2"/>
      <sheetName val="HO9_ALT_3"/>
      <sheetName val="HO9_ALT_4"/>
      <sheetName val="HO10_Housing_Shared_Facilities"/>
      <sheetName val="HO10_ALT_1"/>
      <sheetName val="HO10_ALT_2"/>
      <sheetName val="HO10_ALT_3"/>
      <sheetName val="HO10_ALT_4"/>
      <sheetName val="HO11_Self_and_Custom_Build"/>
      <sheetName val="HO12_Gypsy_and_Traveller_Needs"/>
      <sheetName val="HO12_ALT_1"/>
      <sheetName val="HO12_ALT_2"/>
      <sheetName val="Strategic_Policy_04"/>
      <sheetName val="Strategic_Policy_05"/>
      <sheetName val="LE1_Development_Principles"/>
      <sheetName val="LE1_ALT_1"/>
      <sheetName val="LE2_Nighttime_Evening_Economy"/>
      <sheetName val="LE3_Industrial_Land"/>
      <sheetName val="LE3_ALT_1"/>
      <sheetName val="LE3_ALT_2"/>
      <sheetName val="LE4_Culture_Creative_Industries"/>
      <sheetName val="LE5_Tourism_and_Accommodation"/>
      <sheetName val="Strategic_Policy_06"/>
      <sheetName val="CI1_Safeguarding_Infrastructure"/>
      <sheetName val="CI2_Play_and_Informal_Leisure"/>
      <sheetName val="CI3_Sport_and_Recreation"/>
      <sheetName val="CI4_Comms_Infrastructure"/>
      <sheetName val="Strategic_Policy_07"/>
      <sheetName val="GI1_Green_Belt_and_MOL"/>
      <sheetName val="GI2_Open_Space"/>
      <sheetName val="GI2_ALT_1"/>
      <sheetName val="GI3_Biodiversity"/>
      <sheetName val="GI3_ALT_1"/>
      <sheetName val="GI4_Greening_Landscaping_Trees"/>
      <sheetName val="GI5_Food_Growing"/>
      <sheetName val="Strategic_Policy_08"/>
      <sheetName val="CN1_Design_and_Retrofitting"/>
      <sheetName val="CN1_ALT_1"/>
      <sheetName val="CN1_ALT_2"/>
      <sheetName val="CN2_Energy_Infrastructure"/>
      <sheetName val="CN3_Flood_Risk"/>
      <sheetName val="CN4_Drainage"/>
      <sheetName val="CN5_Waterway_Management"/>
      <sheetName val="Strategic_Policy_09"/>
      <sheetName val="CE1_Reducing_and_Managing_Waste"/>
      <sheetName val="CE2_Circular_Economy"/>
      <sheetName val="Strategic_Policy_10"/>
      <sheetName val="M1_Sustainable_Transport"/>
      <sheetName val="M2_Parking"/>
      <sheetName val="M3_Deliveries_and_Construction"/>
      <sheetName val="Drop dow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row r="2">
          <cell r="G2" t="str">
            <v>Significant Positive</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C5D38-3E99-47E7-BBBF-B50AC3228FFA}">
  <sheetPr codeName="Sheet1">
    <pageSetUpPr fitToPage="1"/>
  </sheetPr>
  <dimension ref="B2:L39"/>
  <sheetViews>
    <sheetView tabSelected="1" view="pageBreakPreview" zoomScale="60" zoomScaleNormal="100" workbookViewId="0">
      <selection activeCell="U19" sqref="U19"/>
    </sheetView>
  </sheetViews>
  <sheetFormatPr defaultColWidth="8.81640625" defaultRowHeight="14.5" x14ac:dyDescent="0.35"/>
  <cols>
    <col min="1" max="16384" width="8.81640625" style="4"/>
  </cols>
  <sheetData>
    <row r="2" spans="2:12" x14ac:dyDescent="0.35">
      <c r="B2" s="1"/>
      <c r="C2" s="1"/>
      <c r="D2" s="1"/>
      <c r="E2" s="2"/>
      <c r="F2" s="2"/>
      <c r="G2" s="1"/>
      <c r="H2" s="1"/>
      <c r="I2" s="1"/>
      <c r="J2" s="1"/>
      <c r="K2" s="1"/>
      <c r="L2" s="1"/>
    </row>
    <row r="3" spans="2:12" x14ac:dyDescent="0.35">
      <c r="B3" s="1"/>
      <c r="C3" s="1"/>
      <c r="D3" s="3"/>
      <c r="E3" s="2"/>
      <c r="F3" s="2"/>
      <c r="G3" s="1"/>
      <c r="H3" s="1"/>
      <c r="I3" s="1"/>
      <c r="J3" s="1"/>
      <c r="K3" s="1"/>
      <c r="L3" s="1"/>
    </row>
    <row r="4" spans="2:12" x14ac:dyDescent="0.35">
      <c r="B4" s="1"/>
      <c r="D4" s="8"/>
      <c r="E4" s="6"/>
      <c r="F4" s="7"/>
      <c r="G4" s="1"/>
      <c r="H4" s="1"/>
      <c r="I4" s="1"/>
      <c r="J4" s="1"/>
      <c r="K4" s="1"/>
      <c r="L4" s="1"/>
    </row>
    <row r="5" spans="2:12" x14ac:dyDescent="0.35">
      <c r="B5" s="1"/>
      <c r="D5" s="8"/>
      <c r="E5" s="6"/>
      <c r="F5" s="7"/>
      <c r="G5" s="1"/>
      <c r="H5" s="1"/>
      <c r="I5" s="1"/>
      <c r="J5" s="1"/>
      <c r="K5" s="1"/>
      <c r="L5" s="1"/>
    </row>
    <row r="6" spans="2:12" x14ac:dyDescent="0.35">
      <c r="B6" s="1"/>
      <c r="D6" s="8"/>
      <c r="E6" s="6"/>
      <c r="F6" s="7"/>
      <c r="G6" s="1"/>
      <c r="H6" s="1"/>
      <c r="I6" s="1"/>
      <c r="J6" s="1"/>
      <c r="K6" s="1"/>
      <c r="L6" s="1"/>
    </row>
    <row r="7" spans="2:12" ht="15.5" x14ac:dyDescent="0.35">
      <c r="B7" s="9"/>
      <c r="C7" s="9"/>
      <c r="D7" s="5"/>
      <c r="E7" s="6"/>
      <c r="G7" s="10"/>
      <c r="H7" s="11"/>
      <c r="I7" s="9"/>
      <c r="J7" s="9"/>
      <c r="K7" s="9"/>
      <c r="L7" s="9"/>
    </row>
    <row r="8" spans="2:12" x14ac:dyDescent="0.35">
      <c r="B8" s="1"/>
      <c r="C8" s="173"/>
      <c r="D8" s="173"/>
      <c r="E8" s="173"/>
      <c r="F8" s="173"/>
      <c r="G8" s="173"/>
      <c r="H8" s="173"/>
      <c r="I8" s="173"/>
      <c r="J8" s="173"/>
      <c r="K8" s="173"/>
      <c r="L8" s="1"/>
    </row>
    <row r="9" spans="2:12" x14ac:dyDescent="0.35">
      <c r="B9" s="1"/>
      <c r="C9" s="173"/>
      <c r="D9" s="173"/>
      <c r="E9" s="173"/>
      <c r="F9" s="173"/>
      <c r="G9" s="173"/>
      <c r="H9" s="173"/>
      <c r="I9" s="173"/>
      <c r="J9" s="173"/>
      <c r="K9" s="173"/>
      <c r="L9" s="1"/>
    </row>
    <row r="10" spans="2:12" x14ac:dyDescent="0.35">
      <c r="B10" s="1"/>
      <c r="C10" s="1"/>
      <c r="D10" s="6"/>
      <c r="E10" s="7"/>
      <c r="F10" s="10"/>
      <c r="G10" s="1"/>
      <c r="H10" s="1"/>
      <c r="I10" s="1"/>
      <c r="J10" s="1"/>
      <c r="K10" s="1"/>
      <c r="L10" s="1"/>
    </row>
    <row r="11" spans="2:12" ht="20" x14ac:dyDescent="0.4">
      <c r="B11" s="1"/>
      <c r="C11" s="1"/>
      <c r="D11" s="12"/>
      <c r="E11" s="7"/>
      <c r="F11" s="10"/>
      <c r="G11" s="1"/>
      <c r="H11" s="1"/>
      <c r="I11" s="1"/>
      <c r="J11" s="1"/>
      <c r="K11" s="1"/>
      <c r="L11" s="1"/>
    </row>
    <row r="12" spans="2:12" x14ac:dyDescent="0.35">
      <c r="B12" s="1"/>
      <c r="C12" s="1"/>
      <c r="D12" s="2"/>
      <c r="E12" s="2"/>
      <c r="F12" s="1"/>
      <c r="G12" s="1"/>
      <c r="H12" s="1"/>
      <c r="I12" s="1"/>
      <c r="J12" s="1"/>
      <c r="K12" s="1"/>
      <c r="L12" s="1"/>
    </row>
    <row r="13" spans="2:12" ht="28" x14ac:dyDescent="0.6">
      <c r="B13" s="1"/>
      <c r="C13" s="13"/>
      <c r="D13" s="14"/>
      <c r="E13" s="15"/>
      <c r="F13" s="16"/>
      <c r="G13" s="91" t="s">
        <v>0</v>
      </c>
      <c r="H13" s="15"/>
      <c r="I13" s="15"/>
      <c r="J13" s="15"/>
      <c r="K13" s="15"/>
      <c r="L13" s="1"/>
    </row>
    <row r="14" spans="2:12" ht="28" x14ac:dyDescent="0.6">
      <c r="B14" s="1"/>
      <c r="C14" s="13"/>
      <c r="D14" s="15"/>
      <c r="E14" s="17"/>
      <c r="F14" s="16"/>
      <c r="G14" s="92" t="s">
        <v>1</v>
      </c>
      <c r="H14" s="15"/>
      <c r="I14" s="15"/>
      <c r="J14" s="15"/>
      <c r="K14" s="15"/>
      <c r="L14" s="1"/>
    </row>
    <row r="15" spans="2:12" ht="23" x14ac:dyDescent="0.5">
      <c r="B15" s="1"/>
      <c r="C15" s="1"/>
      <c r="D15" s="15"/>
      <c r="E15" s="15"/>
      <c r="F15" s="16"/>
      <c r="G15" s="15"/>
      <c r="H15" s="15"/>
      <c r="I15" s="15"/>
      <c r="J15" s="16"/>
      <c r="K15" s="15"/>
      <c r="L15" s="1"/>
    </row>
    <row r="16" spans="2:12" ht="20" x14ac:dyDescent="0.4">
      <c r="B16" s="1"/>
      <c r="C16" s="18"/>
      <c r="D16" s="19"/>
      <c r="E16" s="20"/>
      <c r="F16" s="20"/>
      <c r="G16" s="21"/>
      <c r="H16" s="20"/>
      <c r="I16" s="20"/>
      <c r="J16" s="20"/>
      <c r="K16" s="22"/>
      <c r="L16" s="1"/>
    </row>
    <row r="17" spans="2:12" ht="19" x14ac:dyDescent="0.4">
      <c r="B17" s="1"/>
      <c r="C17" s="23"/>
      <c r="D17" s="24"/>
      <c r="E17" s="25"/>
      <c r="F17" s="26"/>
      <c r="G17" s="27"/>
      <c r="H17" s="23"/>
      <c r="I17" s="1"/>
      <c r="J17" s="1"/>
      <c r="K17" s="28"/>
      <c r="L17" s="1"/>
    </row>
    <row r="18" spans="2:12" x14ac:dyDescent="0.35">
      <c r="B18" s="1"/>
      <c r="C18" s="1"/>
      <c r="D18" s="5"/>
      <c r="E18" s="6"/>
      <c r="F18" s="7"/>
      <c r="G18" s="10"/>
      <c r="H18" s="1"/>
      <c r="I18" s="1"/>
      <c r="J18" s="1"/>
      <c r="K18" s="1"/>
      <c r="L18" s="1"/>
    </row>
    <row r="19" spans="2:12" ht="15.5" x14ac:dyDescent="0.35">
      <c r="B19" s="1"/>
      <c r="C19" s="29"/>
      <c r="D19" s="29"/>
      <c r="E19" s="29"/>
      <c r="F19" s="30"/>
      <c r="G19" s="10"/>
      <c r="H19" s="1"/>
      <c r="I19" s="1"/>
      <c r="J19" s="23"/>
      <c r="K19" s="31"/>
      <c r="L19" s="1"/>
    </row>
    <row r="20" spans="2:12" ht="15.5" x14ac:dyDescent="0.35">
      <c r="B20" s="1"/>
      <c r="C20" s="29"/>
      <c r="D20" s="29"/>
      <c r="E20" s="29"/>
      <c r="F20" s="30"/>
      <c r="G20" s="10"/>
      <c r="H20" s="1"/>
      <c r="I20" s="1"/>
      <c r="J20" s="1"/>
      <c r="K20" s="1"/>
      <c r="L20" s="1"/>
    </row>
    <row r="21" spans="2:12" ht="15.5" x14ac:dyDescent="0.35">
      <c r="B21" s="1"/>
      <c r="C21" s="29"/>
      <c r="D21" s="29"/>
      <c r="E21" s="29"/>
      <c r="F21" s="30"/>
      <c r="G21" s="10"/>
      <c r="H21" s="1"/>
      <c r="I21" s="1"/>
      <c r="J21" s="1"/>
      <c r="K21" s="1"/>
      <c r="L21" s="1"/>
    </row>
    <row r="22" spans="2:12" x14ac:dyDescent="0.35">
      <c r="B22" s="1"/>
      <c r="C22" s="29"/>
      <c r="D22" s="29"/>
      <c r="E22" s="29"/>
      <c r="F22" s="2"/>
      <c r="G22" s="1"/>
      <c r="H22" s="1"/>
      <c r="I22" s="1"/>
      <c r="J22" s="1"/>
      <c r="K22" s="1"/>
      <c r="L22" s="1"/>
    </row>
    <row r="23" spans="2:12" ht="15.5" x14ac:dyDescent="0.35">
      <c r="B23" s="1"/>
      <c r="C23" s="29"/>
      <c r="D23" s="29"/>
      <c r="E23" s="29"/>
      <c r="F23" s="32"/>
      <c r="G23" s="10"/>
      <c r="H23" s="1"/>
      <c r="I23" s="1"/>
      <c r="J23" s="23"/>
      <c r="K23" s="33" t="s">
        <v>2</v>
      </c>
      <c r="L23" s="1"/>
    </row>
    <row r="24" spans="2:12" ht="15.5" x14ac:dyDescent="0.35">
      <c r="B24" s="1"/>
      <c r="C24" s="29"/>
      <c r="D24" s="29"/>
      <c r="E24" s="29"/>
      <c r="F24" s="2"/>
      <c r="G24" s="1"/>
      <c r="H24" s="1"/>
      <c r="I24" s="1"/>
      <c r="J24" s="23"/>
      <c r="K24" s="31" t="s">
        <v>3</v>
      </c>
      <c r="L24" s="1"/>
    </row>
    <row r="25" spans="2:12" x14ac:dyDescent="0.35">
      <c r="B25" s="1"/>
      <c r="C25" s="29"/>
      <c r="D25" s="29"/>
      <c r="E25" s="29"/>
      <c r="F25" s="2"/>
      <c r="G25" s="1"/>
      <c r="H25" s="1"/>
      <c r="I25" s="1"/>
      <c r="J25" s="23"/>
      <c r="K25" s="34"/>
      <c r="L25" s="1"/>
    </row>
    <row r="26" spans="2:12" ht="15.5" x14ac:dyDescent="0.35">
      <c r="B26" s="1"/>
      <c r="C26" s="29"/>
      <c r="D26" s="29"/>
      <c r="E26" s="29"/>
      <c r="F26" s="2"/>
      <c r="G26" s="1"/>
      <c r="H26" s="1"/>
      <c r="I26" s="1"/>
      <c r="J26" s="23"/>
      <c r="K26" s="33"/>
      <c r="L26" s="1"/>
    </row>
    <row r="27" spans="2:12" ht="15.5" x14ac:dyDescent="0.35">
      <c r="B27" s="1"/>
      <c r="C27" s="29"/>
      <c r="D27" s="29"/>
      <c r="E27" s="29"/>
      <c r="F27" s="2"/>
      <c r="G27" s="1"/>
      <c r="H27" s="1"/>
      <c r="I27" s="1"/>
      <c r="J27" s="23"/>
      <c r="K27" s="33"/>
      <c r="L27" s="1"/>
    </row>
    <row r="28" spans="2:12" ht="15.5" x14ac:dyDescent="0.35">
      <c r="B28" s="1"/>
      <c r="C28" s="1"/>
      <c r="D28" s="1"/>
      <c r="E28" s="2"/>
      <c r="F28" s="2"/>
      <c r="G28" s="1"/>
      <c r="H28" s="1"/>
      <c r="I28" s="1"/>
      <c r="J28" s="23"/>
      <c r="K28" s="35"/>
      <c r="L28" s="1"/>
    </row>
    <row r="29" spans="2:12" x14ac:dyDescent="0.35">
      <c r="B29" s="1"/>
      <c r="C29" s="1"/>
      <c r="D29" s="1"/>
      <c r="E29" s="2"/>
      <c r="F29" s="2"/>
      <c r="G29" s="1"/>
      <c r="H29" s="1"/>
      <c r="I29" s="1"/>
      <c r="J29" s="23"/>
      <c r="K29" s="23"/>
      <c r="L29" s="1"/>
    </row>
    <row r="30" spans="2:12" ht="15.5" x14ac:dyDescent="0.35">
      <c r="B30" s="1"/>
      <c r="C30" s="1"/>
      <c r="D30" s="1"/>
      <c r="F30" s="2"/>
      <c r="G30" s="1"/>
      <c r="H30" s="1"/>
      <c r="I30" s="1"/>
      <c r="J30" s="23"/>
      <c r="K30" s="33" t="s">
        <v>4</v>
      </c>
      <c r="L30" s="1"/>
    </row>
    <row r="31" spans="2:12" ht="15.5" x14ac:dyDescent="0.35">
      <c r="B31" s="1"/>
      <c r="C31" s="1"/>
      <c r="D31" s="1"/>
      <c r="E31" s="2"/>
      <c r="F31" s="2"/>
      <c r="G31" s="1"/>
      <c r="H31" s="1"/>
      <c r="I31" s="1"/>
      <c r="J31" s="23"/>
      <c r="K31" s="31"/>
      <c r="L31" s="1"/>
    </row>
    <row r="32" spans="2:12" x14ac:dyDescent="0.35">
      <c r="B32" s="1"/>
      <c r="C32" s="1"/>
      <c r="D32" s="1"/>
      <c r="E32" s="2"/>
      <c r="F32" s="2"/>
      <c r="G32" s="1"/>
      <c r="H32" s="1"/>
      <c r="I32" s="1"/>
      <c r="J32" s="1"/>
      <c r="K32" s="1"/>
      <c r="L32" s="1"/>
    </row>
    <row r="33" spans="2:12" x14ac:dyDescent="0.35">
      <c r="B33" s="1"/>
      <c r="C33" s="1"/>
      <c r="D33" s="1"/>
      <c r="E33" s="2"/>
      <c r="F33" s="2"/>
      <c r="G33" s="1"/>
      <c r="H33" s="1"/>
      <c r="I33" s="1"/>
      <c r="J33" s="1"/>
      <c r="K33" s="1"/>
      <c r="L33" s="1"/>
    </row>
    <row r="34" spans="2:12" x14ac:dyDescent="0.35">
      <c r="B34" s="1"/>
      <c r="C34" s="1"/>
      <c r="D34" s="1"/>
      <c r="E34" s="2"/>
      <c r="F34" s="2"/>
      <c r="G34" s="1"/>
      <c r="H34" s="1"/>
      <c r="J34" s="1"/>
      <c r="K34" s="1"/>
      <c r="L34" s="1"/>
    </row>
    <row r="35" spans="2:12" x14ac:dyDescent="0.35">
      <c r="B35" s="1"/>
      <c r="C35" s="1"/>
      <c r="D35" s="1"/>
      <c r="E35" s="2"/>
      <c r="F35" s="2"/>
      <c r="G35" s="1"/>
      <c r="H35" s="1"/>
      <c r="I35" s="1"/>
      <c r="J35" s="1"/>
      <c r="K35" s="1"/>
      <c r="L35" s="1"/>
    </row>
    <row r="36" spans="2:12" x14ac:dyDescent="0.35">
      <c r="B36" s="1"/>
      <c r="C36" s="1"/>
      <c r="D36" s="1"/>
      <c r="E36" s="2"/>
      <c r="F36" s="2"/>
      <c r="G36" s="1"/>
      <c r="H36" s="1"/>
      <c r="I36" s="1"/>
      <c r="J36" s="1"/>
      <c r="K36" s="1"/>
      <c r="L36" s="1"/>
    </row>
    <row r="37" spans="2:12" x14ac:dyDescent="0.35">
      <c r="B37" s="1"/>
      <c r="C37" s="1"/>
      <c r="D37" s="1"/>
      <c r="E37" s="2"/>
      <c r="F37" s="2"/>
      <c r="G37" s="1"/>
      <c r="H37" s="1"/>
      <c r="I37" s="1"/>
      <c r="J37" s="1"/>
      <c r="K37" s="1"/>
      <c r="L37" s="1"/>
    </row>
    <row r="38" spans="2:12" x14ac:dyDescent="0.35">
      <c r="B38" s="1"/>
      <c r="C38" s="1"/>
      <c r="D38" s="1"/>
      <c r="E38" s="2"/>
      <c r="F38" s="2"/>
      <c r="G38" s="1"/>
      <c r="H38" s="1"/>
      <c r="I38" s="1"/>
      <c r="J38" s="1"/>
      <c r="K38" s="1"/>
      <c r="L38" s="1"/>
    </row>
    <row r="39" spans="2:12" x14ac:dyDescent="0.35">
      <c r="B39" s="1"/>
      <c r="C39" s="1"/>
      <c r="D39" s="1"/>
      <c r="E39" s="2"/>
      <c r="F39" s="2"/>
      <c r="G39" s="1"/>
      <c r="H39" s="1"/>
      <c r="I39" s="1"/>
      <c r="J39" s="1"/>
      <c r="K39" s="1"/>
      <c r="L39" s="1"/>
    </row>
  </sheetData>
  <sheetProtection algorithmName="SHA-512" hashValue="scYRGIiF5F/JJLO6cLE/LLu9k+tVqQqo3ESglDfGbgy/4BD6PKDnXZG52Z4Qu4RTlZeI5o9QLVZFaD6OtPR/8A==" saltValue="XKSGetYO3n20bidYv5zsNA==" spinCount="100000" sheet="1" objects="1" scenarios="1"/>
  <mergeCells count="1">
    <mergeCell ref="C8:K9"/>
  </mergeCells>
  <pageMargins left="0.7" right="0.7" top="0.75" bottom="0.75" header="0.3" footer="0.3"/>
  <pageSetup paperSize="9" scale="9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83C62-913A-4F60-B091-3C7C18AA6788}">
  <sheetPr codeName="Sheet43"/>
  <dimension ref="A1:Z94"/>
  <sheetViews>
    <sheetView showGridLines="0" zoomScale="55" zoomScaleNormal="55" workbookViewId="0">
      <selection activeCell="C4" sqref="C4:D4"/>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0" style="113" customWidth="1"/>
    <col min="16" max="16" width="16.54296875" style="113" customWidth="1"/>
    <col min="17" max="17" width="38.54296875" style="113" customWidth="1"/>
    <col min="18" max="18" width="56.54296875" style="113" customWidth="1"/>
    <col min="19" max="19" width="28.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175</v>
      </c>
      <c r="D1" s="317"/>
      <c r="E1" s="114"/>
      <c r="F1" s="114"/>
      <c r="G1" s="114"/>
      <c r="H1" s="114"/>
      <c r="I1" s="115"/>
      <c r="J1" s="115"/>
      <c r="K1" s="115"/>
      <c r="M1" s="116"/>
      <c r="N1" s="116"/>
      <c r="O1" s="116"/>
    </row>
    <row r="2" spans="1:26" x14ac:dyDescent="0.6">
      <c r="A2" s="112" t="s">
        <v>31</v>
      </c>
      <c r="B2" s="118"/>
      <c r="C2" s="266" t="s">
        <v>432</v>
      </c>
      <c r="D2" s="266"/>
      <c r="E2" s="119"/>
      <c r="F2" s="119"/>
      <c r="G2" s="119"/>
      <c r="H2" s="119"/>
      <c r="M2" s="120"/>
      <c r="N2" s="120"/>
      <c r="O2" s="120"/>
    </row>
    <row r="3" spans="1:26" x14ac:dyDescent="0.6">
      <c r="A3" s="121" t="s">
        <v>32</v>
      </c>
      <c r="B3" s="122"/>
      <c r="C3" s="267" t="s">
        <v>433</v>
      </c>
      <c r="D3" s="267"/>
      <c r="E3" s="119"/>
      <c r="F3" s="119"/>
      <c r="G3" s="119"/>
      <c r="H3" s="119"/>
      <c r="M3" s="120"/>
      <c r="N3" s="120"/>
      <c r="O3" s="120"/>
    </row>
    <row r="4" spans="1:26" x14ac:dyDescent="0.6">
      <c r="A4" s="123" t="s">
        <v>33</v>
      </c>
      <c r="B4" s="124"/>
      <c r="C4" s="318" t="s">
        <v>434</v>
      </c>
      <c r="D4" s="318"/>
      <c r="E4" s="125"/>
      <c r="F4" s="125"/>
      <c r="G4" s="125"/>
      <c r="H4" s="125"/>
      <c r="M4" s="120"/>
      <c r="N4" s="120"/>
      <c r="O4" s="120"/>
    </row>
    <row r="5" spans="1:26" x14ac:dyDescent="0.6">
      <c r="A5" s="121" t="s">
        <v>34</v>
      </c>
      <c r="B5" s="124"/>
      <c r="C5" s="319">
        <v>0.38</v>
      </c>
      <c r="D5" s="320"/>
      <c r="E5" s="125"/>
      <c r="F5" s="125"/>
      <c r="G5" s="125"/>
      <c r="H5" s="125"/>
      <c r="M5" s="120"/>
      <c r="N5" s="120"/>
      <c r="O5" s="120"/>
    </row>
    <row r="6" spans="1:26" ht="77.150000000000006" customHeight="1" x14ac:dyDescent="0.6">
      <c r="A6" s="121" t="s">
        <v>35</v>
      </c>
      <c r="B6" s="124"/>
      <c r="C6" s="319" t="s">
        <v>435</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249</v>
      </c>
      <c r="J12" s="310" t="s">
        <v>249</v>
      </c>
      <c r="K12" s="310" t="s">
        <v>249</v>
      </c>
      <c r="L12" s="310" t="s">
        <v>249</v>
      </c>
      <c r="M12" s="310" t="s">
        <v>249</v>
      </c>
      <c r="N12" s="279" t="s">
        <v>281</v>
      </c>
      <c r="O12" s="265" t="s">
        <v>436</v>
      </c>
      <c r="P12" s="304" t="s">
        <v>305</v>
      </c>
      <c r="Q12" s="253" t="s">
        <v>437</v>
      </c>
      <c r="R12" s="269"/>
      <c r="S12" s="323"/>
      <c r="V12" s="256">
        <f>MATCH(C1, RAG!$B$1:B$59, 0)</f>
        <v>8</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54"/>
      <c r="R14" s="270"/>
      <c r="S14" s="323"/>
      <c r="V14" s="257"/>
    </row>
    <row r="15" spans="1:26" ht="52" x14ac:dyDescent="0.6">
      <c r="A15" s="290"/>
      <c r="B15" s="315"/>
      <c r="C15" s="134" t="s">
        <v>315</v>
      </c>
      <c r="D15" s="134" t="s">
        <v>305</v>
      </c>
      <c r="E15" s="293"/>
      <c r="F15" s="284"/>
      <c r="G15" s="284"/>
      <c r="H15" s="284"/>
      <c r="I15" s="311"/>
      <c r="J15" s="311"/>
      <c r="K15" s="311"/>
      <c r="L15" s="311"/>
      <c r="M15" s="311"/>
      <c r="N15" s="309"/>
      <c r="O15" s="266"/>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54"/>
      <c r="R17" s="270"/>
      <c r="S17" s="323"/>
      <c r="V17" s="257"/>
    </row>
    <row r="18" spans="1:26" ht="52" x14ac:dyDescent="0.6">
      <c r="A18" s="290"/>
      <c r="B18" s="315"/>
      <c r="C18" s="134" t="s">
        <v>318</v>
      </c>
      <c r="D18" s="134" t="s">
        <v>305</v>
      </c>
      <c r="E18" s="293"/>
      <c r="F18" s="284"/>
      <c r="G18" s="284"/>
      <c r="H18" s="284"/>
      <c r="I18" s="311"/>
      <c r="J18" s="311"/>
      <c r="K18" s="311"/>
      <c r="L18" s="311"/>
      <c r="M18" s="311"/>
      <c r="N18" s="309"/>
      <c r="O18" s="266"/>
      <c r="P18" s="305"/>
      <c r="Q18" s="254"/>
      <c r="R18" s="270"/>
      <c r="S18" s="323"/>
      <c r="V18" s="257"/>
    </row>
    <row r="19" spans="1:26" ht="52" x14ac:dyDescent="0.6">
      <c r="A19" s="290"/>
      <c r="B19" s="315"/>
      <c r="C19" s="134" t="s">
        <v>319</v>
      </c>
      <c r="D19" s="134" t="s">
        <v>305</v>
      </c>
      <c r="E19" s="293"/>
      <c r="F19" s="284"/>
      <c r="G19" s="284"/>
      <c r="H19" s="284"/>
      <c r="I19" s="311"/>
      <c r="J19" s="311"/>
      <c r="K19" s="311"/>
      <c r="L19" s="311"/>
      <c r="M19" s="311"/>
      <c r="N19" s="309"/>
      <c r="O19" s="266"/>
      <c r="P19" s="305"/>
      <c r="Q19" s="254"/>
      <c r="R19" s="270"/>
      <c r="S19" s="323"/>
      <c r="V19" s="257"/>
    </row>
    <row r="20" spans="1:26" ht="78" x14ac:dyDescent="0.6">
      <c r="A20" s="290"/>
      <c r="B20" s="315"/>
      <c r="C20" s="134" t="s">
        <v>320</v>
      </c>
      <c r="D20" s="134" t="s">
        <v>305</v>
      </c>
      <c r="E20" s="293"/>
      <c r="F20" s="284"/>
      <c r="G20" s="284"/>
      <c r="H20" s="284"/>
      <c r="I20" s="311"/>
      <c r="J20" s="311"/>
      <c r="K20" s="311"/>
      <c r="L20" s="311"/>
      <c r="M20" s="311"/>
      <c r="N20" s="309"/>
      <c r="O20" s="266"/>
      <c r="P20" s="305"/>
      <c r="Q20" s="254"/>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2</v>
      </c>
      <c r="H22" s="283">
        <f ca="1">COUNTIFS(INDIRECT("RAG!$C$"&amp;$V12&amp;":$BB$"&amp;$V12),H$11,RAG!$C$3:$BB$3,$B22)</f>
        <v>0</v>
      </c>
      <c r="I22" s="310" t="s">
        <v>249</v>
      </c>
      <c r="J22" s="307" t="s">
        <v>249</v>
      </c>
      <c r="K22" s="307" t="s">
        <v>249</v>
      </c>
      <c r="L22" s="307" t="s">
        <v>249</v>
      </c>
      <c r="M22" s="307" t="s">
        <v>249</v>
      </c>
      <c r="N22" s="262" t="s">
        <v>281</v>
      </c>
      <c r="O22" s="265" t="s">
        <v>438</v>
      </c>
      <c r="P22" s="304" t="s">
        <v>305</v>
      </c>
      <c r="Q22" s="253" t="s">
        <v>437</v>
      </c>
      <c r="R22" s="269"/>
      <c r="S22" s="323"/>
      <c r="V22" s="256"/>
      <c r="Z22" s="113" t="str">
        <f>IF(R22&gt;0,B22&amp;":"&amp;R22&amp;"
","")</f>
        <v/>
      </c>
    </row>
    <row r="23" spans="1:26" ht="401.15"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62" t="s">
        <v>306</v>
      </c>
      <c r="J24" s="262" t="s">
        <v>439</v>
      </c>
      <c r="K24" s="262" t="s">
        <v>323</v>
      </c>
      <c r="L24" s="262" t="s">
        <v>309</v>
      </c>
      <c r="M24" s="262" t="s">
        <v>440</v>
      </c>
      <c r="N24" s="262" t="s">
        <v>311</v>
      </c>
      <c r="O24" s="265" t="s">
        <v>441</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281</v>
      </c>
      <c r="O32" s="265" t="s">
        <v>443</v>
      </c>
      <c r="P32" s="304" t="s">
        <v>304</v>
      </c>
      <c r="Q32" s="253" t="s">
        <v>444</v>
      </c>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215.15" customHeight="1"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439</v>
      </c>
      <c r="K40" s="262" t="s">
        <v>308</v>
      </c>
      <c r="L40" s="262" t="s">
        <v>364</v>
      </c>
      <c r="M40" s="262" t="s">
        <v>440</v>
      </c>
      <c r="N40" s="262" t="s">
        <v>279</v>
      </c>
      <c r="O40" s="265" t="s">
        <v>445</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305"/>
      <c r="Q41" s="270"/>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305"/>
      <c r="Q42" s="270"/>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305"/>
      <c r="Q43" s="270"/>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305"/>
      <c r="Q44" s="270"/>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306"/>
      <c r="Q45" s="271"/>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311</v>
      </c>
      <c r="O46" s="265" t="s">
        <v>447</v>
      </c>
      <c r="P46" s="304" t="s">
        <v>304</v>
      </c>
      <c r="Q46" s="269"/>
      <c r="R46" s="253"/>
      <c r="S46" s="324"/>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70"/>
      <c r="R47" s="254"/>
      <c r="S47" s="324"/>
      <c r="V47" s="257"/>
    </row>
    <row r="48" spans="1:26" ht="52" x14ac:dyDescent="0.6">
      <c r="A48" s="290"/>
      <c r="B48" s="260"/>
      <c r="C48" s="137" t="s">
        <v>356</v>
      </c>
      <c r="D48" s="134" t="s">
        <v>305</v>
      </c>
      <c r="E48" s="277"/>
      <c r="F48" s="260"/>
      <c r="G48" s="260"/>
      <c r="H48" s="260"/>
      <c r="I48" s="263"/>
      <c r="J48" s="263"/>
      <c r="K48" s="263"/>
      <c r="L48" s="263"/>
      <c r="M48" s="263"/>
      <c r="N48" s="263"/>
      <c r="O48" s="266"/>
      <c r="P48" s="305"/>
      <c r="Q48" s="270"/>
      <c r="R48" s="254"/>
      <c r="S48" s="324"/>
      <c r="V48" s="257"/>
    </row>
    <row r="49" spans="1:26" ht="52" x14ac:dyDescent="0.6">
      <c r="A49" s="290"/>
      <c r="B49" s="260"/>
      <c r="C49" s="137" t="s">
        <v>357</v>
      </c>
      <c r="D49" s="134" t="s">
        <v>304</v>
      </c>
      <c r="E49" s="277"/>
      <c r="F49" s="260"/>
      <c r="G49" s="260"/>
      <c r="H49" s="260"/>
      <c r="I49" s="263"/>
      <c r="J49" s="263"/>
      <c r="K49" s="263"/>
      <c r="L49" s="263"/>
      <c r="M49" s="263"/>
      <c r="N49" s="263"/>
      <c r="O49" s="266"/>
      <c r="P49" s="305"/>
      <c r="Q49" s="270"/>
      <c r="R49" s="254"/>
      <c r="S49" s="324"/>
      <c r="V49" s="257"/>
    </row>
    <row r="50" spans="1:26" ht="371.15" customHeight="1" thickBot="1" x14ac:dyDescent="0.65">
      <c r="A50" s="291"/>
      <c r="B50" s="261"/>
      <c r="C50" s="138" t="s">
        <v>358</v>
      </c>
      <c r="D50" s="134" t="s">
        <v>304</v>
      </c>
      <c r="E50" s="278"/>
      <c r="F50" s="261"/>
      <c r="G50" s="261"/>
      <c r="H50" s="261"/>
      <c r="I50" s="279"/>
      <c r="J50" s="279"/>
      <c r="K50" s="279"/>
      <c r="L50" s="279"/>
      <c r="M50" s="279"/>
      <c r="N50" s="279"/>
      <c r="O50" s="267"/>
      <c r="P50" s="306"/>
      <c r="Q50" s="271"/>
      <c r="R50" s="282"/>
      <c r="S50" s="324"/>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307" t="s">
        <v>249</v>
      </c>
      <c r="J51" s="307" t="s">
        <v>249</v>
      </c>
      <c r="K51" s="307" t="s">
        <v>249</v>
      </c>
      <c r="L51" s="307" t="s">
        <v>249</v>
      </c>
      <c r="M51" s="307" t="s">
        <v>249</v>
      </c>
      <c r="N51" s="307" t="s">
        <v>280</v>
      </c>
      <c r="O51" s="286" t="s">
        <v>448</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57" customHeight="1" thickBot="1" x14ac:dyDescent="0.65">
      <c r="A52" s="291"/>
      <c r="B52" s="261"/>
      <c r="C52" s="138" t="s">
        <v>362</v>
      </c>
      <c r="D52" s="134" t="s">
        <v>305</v>
      </c>
      <c r="E52" s="278"/>
      <c r="F52" s="261"/>
      <c r="G52" s="261"/>
      <c r="H52" s="261"/>
      <c r="I52" s="308"/>
      <c r="J52" s="308"/>
      <c r="K52" s="308"/>
      <c r="L52" s="308"/>
      <c r="M52" s="308"/>
      <c r="N52" s="308"/>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449</v>
      </c>
      <c r="J53" s="262" t="s">
        <v>307</v>
      </c>
      <c r="K53" s="262" t="s">
        <v>308</v>
      </c>
      <c r="L53" s="262" t="s">
        <v>309</v>
      </c>
      <c r="M53" s="262" t="s">
        <v>310</v>
      </c>
      <c r="N53" s="262" t="s">
        <v>279</v>
      </c>
      <c r="O53" s="265" t="s">
        <v>450</v>
      </c>
      <c r="P53" s="250" t="s">
        <v>304</v>
      </c>
      <c r="Q53" s="269"/>
      <c r="R53" s="253" t="s">
        <v>451</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70"/>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70"/>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70"/>
      <c r="R56" s="254"/>
      <c r="S56" s="323"/>
      <c r="V56" s="257"/>
    </row>
    <row r="57" spans="1:26" ht="33.65" customHeight="1" thickBot="1" x14ac:dyDescent="0.65">
      <c r="A57" s="291"/>
      <c r="B57" s="261"/>
      <c r="C57" s="135" t="s">
        <v>369</v>
      </c>
      <c r="D57" s="134" t="s">
        <v>305</v>
      </c>
      <c r="E57" s="294"/>
      <c r="F57" s="285"/>
      <c r="G57" s="285"/>
      <c r="H57" s="285"/>
      <c r="I57" s="279"/>
      <c r="J57" s="279"/>
      <c r="K57" s="279"/>
      <c r="L57" s="279"/>
      <c r="M57" s="279"/>
      <c r="N57" s="279"/>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279</v>
      </c>
      <c r="O58" s="265" t="s">
        <v>452</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78.5"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298"/>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2"/>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2"/>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2"/>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2"/>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2"/>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2"/>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2"/>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282</v>
      </c>
      <c r="O69" s="286" t="s">
        <v>453</v>
      </c>
      <c r="P69" s="250" t="s">
        <v>304</v>
      </c>
      <c r="Q69" s="253" t="s">
        <v>428</v>
      </c>
      <c r="R69" s="269"/>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70"/>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70"/>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70"/>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70"/>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70"/>
      <c r="S74" s="323"/>
      <c r="V74" s="257"/>
    </row>
    <row r="75" spans="1:26" ht="85.75" customHeight="1" thickBot="1" x14ac:dyDescent="0.65">
      <c r="A75" s="291"/>
      <c r="B75" s="261"/>
      <c r="C75" s="141" t="s">
        <v>392</v>
      </c>
      <c r="D75" s="134" t="s">
        <v>304</v>
      </c>
      <c r="E75" s="294"/>
      <c r="F75" s="285"/>
      <c r="G75" s="285"/>
      <c r="H75" s="285"/>
      <c r="I75" s="279"/>
      <c r="J75" s="279"/>
      <c r="K75" s="279"/>
      <c r="L75" s="279"/>
      <c r="M75" s="279"/>
      <c r="N75" s="279"/>
      <c r="O75" s="288"/>
      <c r="P75" s="268"/>
      <c r="Q75" s="282"/>
      <c r="R75" s="271"/>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454</v>
      </c>
      <c r="P76" s="250" t="s">
        <v>304</v>
      </c>
      <c r="Q76" s="304"/>
      <c r="R76" s="253" t="s">
        <v>455</v>
      </c>
      <c r="S76" s="323"/>
      <c r="V76" s="256"/>
      <c r="Z76" s="113" t="str">
        <f>IF(R76&gt;0,B76&amp;":"&amp;R76&amp;"
","")</f>
        <v xml:space="preserve">IIA12:Local Plan Policies GR1: Achieving a High Standard of Development Design and Layout Considerations, GR4: Building Heights and GR5: View Management  require all development proposals to respect the character and landscape and protected views, with tall buildings permitted within the Harrow and Wealdstone Opportunity Area.
</v>
      </c>
    </row>
    <row r="77" spans="1:26" x14ac:dyDescent="0.6">
      <c r="A77" s="290"/>
      <c r="B77" s="260"/>
      <c r="C77" s="140" t="s">
        <v>396</v>
      </c>
      <c r="D77" s="134" t="s">
        <v>304</v>
      </c>
      <c r="E77" s="293"/>
      <c r="F77" s="284"/>
      <c r="G77" s="284"/>
      <c r="H77" s="284"/>
      <c r="I77" s="263"/>
      <c r="J77" s="263"/>
      <c r="K77" s="263"/>
      <c r="L77" s="263"/>
      <c r="M77" s="263"/>
      <c r="N77" s="263"/>
      <c r="O77" s="296"/>
      <c r="P77" s="251"/>
      <c r="Q77" s="305"/>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305"/>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305"/>
      <c r="R79" s="254"/>
      <c r="S79" s="323"/>
      <c r="V79" s="257"/>
    </row>
    <row r="80" spans="1:26" ht="352.75" customHeight="1" thickBot="1" x14ac:dyDescent="0.65">
      <c r="A80" s="291"/>
      <c r="B80" s="261"/>
      <c r="C80" s="146" t="s">
        <v>399</v>
      </c>
      <c r="D80" s="134" t="s">
        <v>304</v>
      </c>
      <c r="E80" s="294"/>
      <c r="F80" s="285"/>
      <c r="G80" s="285"/>
      <c r="H80" s="285"/>
      <c r="I80" s="279"/>
      <c r="J80" s="279"/>
      <c r="K80" s="279"/>
      <c r="L80" s="279"/>
      <c r="M80" s="279"/>
      <c r="N80" s="279"/>
      <c r="O80" s="297"/>
      <c r="P80" s="268"/>
      <c r="Q80" s="306"/>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62" t="s">
        <v>306</v>
      </c>
      <c r="J81" s="262" t="s">
        <v>307</v>
      </c>
      <c r="K81" s="262" t="s">
        <v>346</v>
      </c>
      <c r="L81" s="262" t="s">
        <v>309</v>
      </c>
      <c r="M81" s="262" t="s">
        <v>310</v>
      </c>
      <c r="N81" s="262" t="s">
        <v>279</v>
      </c>
      <c r="O81" s="265" t="s">
        <v>401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66"/>
      <c r="P82" s="251"/>
      <c r="Q82" s="270"/>
      <c r="R82" s="270"/>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70"/>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70"/>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70"/>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70"/>
      <c r="S86" s="323"/>
      <c r="V86" s="257"/>
    </row>
    <row r="87" spans="1:26" ht="52.5" thickBot="1" x14ac:dyDescent="0.65">
      <c r="A87" s="280"/>
      <c r="B87" s="261"/>
      <c r="C87" s="145" t="s">
        <v>407</v>
      </c>
      <c r="D87" s="134" t="s">
        <v>304</v>
      </c>
      <c r="E87" s="278"/>
      <c r="F87" s="261"/>
      <c r="G87" s="261"/>
      <c r="H87" s="261"/>
      <c r="I87" s="279"/>
      <c r="J87" s="279"/>
      <c r="K87" s="279"/>
      <c r="L87" s="279"/>
      <c r="M87" s="279"/>
      <c r="N87" s="279"/>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73.64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er3dDbsPCc9+JIGtoUX2n9luIr7P8pieowsam6rtjAyNzvo7guaHByFti0giMpVFHxTZyjU3jFKKW1ws72IUYg==" saltValue="AHE4kWIQv64OcOFIqqGD+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298" priority="1">
      <formula>$D12="No"</formula>
    </cfRule>
  </conditionalFormatting>
  <conditionalFormatting sqref="F12:F91">
    <cfRule type="cellIs" dxfId="3297" priority="4" operator="greaterThan">
      <formula>0</formula>
    </cfRule>
  </conditionalFormatting>
  <conditionalFormatting sqref="G12:G91">
    <cfRule type="cellIs" dxfId="3296" priority="3" operator="greaterThan">
      <formula>0</formula>
    </cfRule>
  </conditionalFormatting>
  <conditionalFormatting sqref="H12:H91">
    <cfRule type="cellIs" dxfId="3295" priority="2" operator="greaterThan">
      <formula>0</formula>
    </cfRule>
  </conditionalFormatting>
  <conditionalFormatting sqref="N12">
    <cfRule type="cellIs" dxfId="3294" priority="141" operator="equal">
      <formula>"Significant Positive"</formula>
    </cfRule>
    <cfRule type="cellIs" dxfId="3293" priority="140" operator="equal">
      <formula>"Minor Positive"</formula>
    </cfRule>
    <cfRule type="cellIs" dxfId="3292" priority="139" operator="equal">
      <formula>"Significant Negative"</formula>
    </cfRule>
    <cfRule type="cellIs" dxfId="3291" priority="138" operator="equal">
      <formula>"Minor Negative"</formula>
    </cfRule>
    <cfRule type="cellIs" dxfId="3290" priority="142" operator="equal">
      <formula>"Neutral"</formula>
    </cfRule>
  </conditionalFormatting>
  <conditionalFormatting sqref="N22">
    <cfRule type="cellIs" dxfId="3289" priority="136" operator="equal">
      <formula>"Significant Positive"</formula>
    </cfRule>
    <cfRule type="cellIs" dxfId="3288" priority="135" operator="equal">
      <formula>"Minor Positive"</formula>
    </cfRule>
    <cfRule type="cellIs" dxfId="3287" priority="134" operator="equal">
      <formula>"Neutral"</formula>
    </cfRule>
    <cfRule type="cellIs" dxfId="3286" priority="133" operator="equal">
      <formula>"Uncertain"</formula>
    </cfRule>
    <cfRule type="cellIs" dxfId="3285" priority="132" operator="equal">
      <formula>"Minor Negative"</formula>
    </cfRule>
    <cfRule type="cellIs" dxfId="3284" priority="131" operator="equal">
      <formula>"Significant Negative"</formula>
    </cfRule>
  </conditionalFormatting>
  <conditionalFormatting sqref="N24">
    <cfRule type="cellIs" dxfId="3283" priority="127" operator="equal">
      <formula>"Uncertain"</formula>
    </cfRule>
    <cfRule type="cellIs" dxfId="3282" priority="130" operator="equal">
      <formula>"Significant Positive"</formula>
    </cfRule>
    <cfRule type="cellIs" dxfId="3281" priority="129" operator="equal">
      <formula>"Minor Positive"</formula>
    </cfRule>
    <cfRule type="cellIs" dxfId="3280" priority="126" operator="equal">
      <formula>"Minor Negative"</formula>
    </cfRule>
    <cfRule type="cellIs" dxfId="3279" priority="125" operator="equal">
      <formula>"Significant Negative"</formula>
    </cfRule>
    <cfRule type="cellIs" dxfId="3278" priority="128" operator="equal">
      <formula>"Neutral"</formula>
    </cfRule>
  </conditionalFormatting>
  <conditionalFormatting sqref="N32">
    <cfRule type="cellIs" dxfId="3277" priority="119" operator="equal">
      <formula>"Significant Negative"</formula>
    </cfRule>
    <cfRule type="cellIs" dxfId="3276" priority="122" operator="equal">
      <formula>"Neutral"</formula>
    </cfRule>
    <cfRule type="cellIs" dxfId="3275" priority="124" operator="equal">
      <formula>"Significant Positive"</formula>
    </cfRule>
    <cfRule type="cellIs" dxfId="3274" priority="123" operator="equal">
      <formula>"Minor Positive"</formula>
    </cfRule>
    <cfRule type="cellIs" dxfId="3273" priority="121" operator="equal">
      <formula>"Uncertain"</formula>
    </cfRule>
    <cfRule type="cellIs" dxfId="3272" priority="120" operator="equal">
      <formula>"Minor Negative"</formula>
    </cfRule>
  </conditionalFormatting>
  <conditionalFormatting sqref="N40">
    <cfRule type="cellIs" dxfId="3271" priority="143" operator="equal">
      <formula>"Significant Negative"</formula>
    </cfRule>
    <cfRule type="cellIs" dxfId="3270" priority="148" operator="equal">
      <formula>"Significant Positive"</formula>
    </cfRule>
    <cfRule type="cellIs" dxfId="3269" priority="144" operator="equal">
      <formula>"Minor Negative"</formula>
    </cfRule>
    <cfRule type="cellIs" dxfId="3268" priority="145" operator="equal">
      <formula>"Uncertain"</formula>
    </cfRule>
    <cfRule type="cellIs" dxfId="3267" priority="146" operator="equal">
      <formula>"Neutral"</formula>
    </cfRule>
    <cfRule type="cellIs" dxfId="3266" priority="147" operator="equal">
      <formula>"Minor Positive"</formula>
    </cfRule>
  </conditionalFormatting>
  <conditionalFormatting sqref="N46">
    <cfRule type="cellIs" dxfId="3265" priority="118" operator="equal">
      <formula>"Significant Positive"</formula>
    </cfRule>
    <cfRule type="cellIs" dxfId="3264" priority="117" operator="equal">
      <formula>"Minor Positive"</formula>
    </cfRule>
    <cfRule type="cellIs" dxfId="3263" priority="114" operator="equal">
      <formula>"Minor Negative"</formula>
    </cfRule>
    <cfRule type="cellIs" dxfId="3262" priority="115" operator="equal">
      <formula>"Uncertain"</formula>
    </cfRule>
    <cfRule type="cellIs" dxfId="3261" priority="113" operator="equal">
      <formula>"Significant Negative"</formula>
    </cfRule>
    <cfRule type="cellIs" dxfId="3260" priority="116" operator="equal">
      <formula>"Neutral"</formula>
    </cfRule>
  </conditionalFormatting>
  <conditionalFormatting sqref="N51">
    <cfRule type="cellIs" dxfId="3259" priority="111" operator="equal">
      <formula>"Minor Positive"</formula>
    </cfRule>
    <cfRule type="cellIs" dxfId="3258" priority="107" operator="equal">
      <formula>"Significant Negative"</formula>
    </cfRule>
    <cfRule type="cellIs" dxfId="3257" priority="108" operator="equal">
      <formula>"Minor Negative"</formula>
    </cfRule>
    <cfRule type="cellIs" dxfId="3256" priority="110" operator="equal">
      <formula>"Neutral"</formula>
    </cfRule>
    <cfRule type="cellIs" dxfId="3255" priority="112" operator="equal">
      <formula>"Significant Positive"</formula>
    </cfRule>
    <cfRule type="cellIs" dxfId="3254" priority="109" operator="equal">
      <formula>"Uncertain"</formula>
    </cfRule>
  </conditionalFormatting>
  <conditionalFormatting sqref="N53">
    <cfRule type="cellIs" dxfId="3253" priority="21" operator="equal">
      <formula>"Minor Negative"</formula>
    </cfRule>
    <cfRule type="cellIs" dxfId="3252" priority="22" operator="equal">
      <formula>"Uncertain"</formula>
    </cfRule>
    <cfRule type="cellIs" dxfId="3251" priority="23" operator="equal">
      <formula>"Neutral"</formula>
    </cfRule>
    <cfRule type="cellIs" dxfId="3250" priority="25" operator="equal">
      <formula>"Significant Positive"</formula>
    </cfRule>
    <cfRule type="cellIs" dxfId="3249" priority="24" operator="equal">
      <formula>"Minor Positive"</formula>
    </cfRule>
    <cfRule type="cellIs" dxfId="3248" priority="20" operator="equal">
      <formula>"Significant Negative"</formula>
    </cfRule>
  </conditionalFormatting>
  <conditionalFormatting sqref="N58">
    <cfRule type="cellIs" dxfId="3247" priority="11" operator="equal">
      <formula>"Neutral"</formula>
    </cfRule>
    <cfRule type="cellIs" dxfId="3246" priority="12" operator="equal">
      <formula>"Minor Positive"</formula>
    </cfRule>
    <cfRule type="cellIs" dxfId="3245" priority="13" operator="equal">
      <formula>"Significant Positive"</formula>
    </cfRule>
    <cfRule type="cellIs" dxfId="3244" priority="10" operator="equal">
      <formula>"Uncertain"</formula>
    </cfRule>
    <cfRule type="cellIs" dxfId="3243" priority="9" operator="equal">
      <formula>"Minor Negative"</formula>
    </cfRule>
    <cfRule type="cellIs" dxfId="3242" priority="8" operator="equal">
      <formula>"Significant Negative"</formula>
    </cfRule>
  </conditionalFormatting>
  <conditionalFormatting sqref="N61">
    <cfRule type="cellIs" dxfId="3241" priority="18" operator="equal">
      <formula>"Minor Positive"</formula>
    </cfRule>
    <cfRule type="cellIs" dxfId="3240" priority="14" operator="equal">
      <formula>"Significant Negative"</formula>
    </cfRule>
    <cfRule type="cellIs" dxfId="3239" priority="19" operator="equal">
      <formula>"Significant Positive"</formula>
    </cfRule>
    <cfRule type="cellIs" dxfId="3238" priority="15" operator="equal">
      <formula>"Minor Negative"</formula>
    </cfRule>
    <cfRule type="cellIs" dxfId="3237" priority="16" operator="equal">
      <formula>"Uncertain"</formula>
    </cfRule>
    <cfRule type="cellIs" dxfId="3236" priority="17" operator="equal">
      <formula>"Neutral"</formula>
    </cfRule>
  </conditionalFormatting>
  <conditionalFormatting sqref="N69">
    <cfRule type="cellIs" dxfId="3235" priority="32" operator="equal">
      <formula>"Significant Negative"</formula>
    </cfRule>
    <cfRule type="cellIs" dxfId="3234" priority="37" operator="equal">
      <formula>"Significant Positive"</formula>
    </cfRule>
    <cfRule type="cellIs" dxfId="3233" priority="36" operator="equal">
      <formula>"Minor Positive"</formula>
    </cfRule>
    <cfRule type="cellIs" dxfId="3232" priority="35" operator="equal">
      <formula>"Neutral"</formula>
    </cfRule>
    <cfRule type="cellIs" dxfId="3231" priority="34" operator="equal">
      <formula>"Uncertain"</formula>
    </cfRule>
    <cfRule type="cellIs" dxfId="3230" priority="33" operator="equal">
      <formula>"Minor Negative"</formula>
    </cfRule>
  </conditionalFormatting>
  <conditionalFormatting sqref="N76">
    <cfRule type="cellIs" dxfId="3229" priority="74" operator="equal">
      <formula>"Neutral"</formula>
    </cfRule>
    <cfRule type="cellIs" dxfId="3228" priority="75" operator="equal">
      <formula>"Minor Positive"</formula>
    </cfRule>
    <cfRule type="cellIs" dxfId="3227" priority="76" operator="equal">
      <formula>"Significant Positive"</formula>
    </cfRule>
    <cfRule type="cellIs" dxfId="3226" priority="73" operator="equal">
      <formula>"Uncertain"</formula>
    </cfRule>
    <cfRule type="cellIs" dxfId="3225" priority="72" operator="equal">
      <formula>"Minor Negative"</formula>
    </cfRule>
    <cfRule type="cellIs" dxfId="3224" priority="71" operator="equal">
      <formula>"Significant Negative"</formula>
    </cfRule>
  </conditionalFormatting>
  <conditionalFormatting sqref="N81">
    <cfRule type="cellIs" dxfId="3223" priority="66" operator="equal">
      <formula>"Minor Negative"</formula>
    </cfRule>
    <cfRule type="cellIs" dxfId="3222" priority="65" operator="equal">
      <formula>"Significant Negative"</formula>
    </cfRule>
    <cfRule type="cellIs" dxfId="3221" priority="68" operator="equal">
      <formula>"Neutral"</formula>
    </cfRule>
    <cfRule type="cellIs" dxfId="3220" priority="67" operator="equal">
      <formula>"Uncertain"</formula>
    </cfRule>
    <cfRule type="cellIs" dxfId="3219" priority="70" operator="equal">
      <formula>"Significant Positive"</formula>
    </cfRule>
    <cfRule type="cellIs" dxfId="3218" priority="69" operator="equal">
      <formula>"Minor Positive"</formula>
    </cfRule>
  </conditionalFormatting>
  <conditionalFormatting sqref="N88">
    <cfRule type="cellIs" dxfId="3217" priority="64" operator="equal">
      <formula>"Significant Positive"</formula>
    </cfRule>
    <cfRule type="cellIs" dxfId="3216" priority="59" operator="equal">
      <formula>"Significant Negative"</formula>
    </cfRule>
    <cfRule type="cellIs" dxfId="3215" priority="60" operator="equal">
      <formula>"Minor Negative"</formula>
    </cfRule>
    <cfRule type="cellIs" dxfId="3214" priority="61" operator="equal">
      <formula>"Uncertain"</formula>
    </cfRule>
    <cfRule type="cellIs" dxfId="3213" priority="62" operator="equal">
      <formula>"Neutral"</formula>
    </cfRule>
    <cfRule type="cellIs" dxfId="3212" priority="63" operator="equal">
      <formula>"Minor Positive"</formula>
    </cfRule>
  </conditionalFormatting>
  <dataValidations count="10">
    <dataValidation type="list" allowBlank="1" showInputMessage="1" showErrorMessage="1" sqref="N81:N87" xr:uid="{E48DE6FA-8FAC-4CB3-B72F-2B7E9FD34559}">
      <formula1>"Significant Positive,Minor Positive,Neitral,Uncertain,Minor Negative, Significant Negative"</formula1>
    </dataValidation>
    <dataValidation type="list" allowBlank="1" showInputMessage="1" showErrorMessage="1" sqref="M12:M39 M46:M91" xr:uid="{AF19C1BA-EBC4-4036-8A9A-00D1687D8548}">
      <formula1>"Permanent/Irreversible,Permanant/Reversible,Temporary/Irreversible,Temporary/Reversible,N/A"</formula1>
    </dataValidation>
    <dataValidation type="list" allowBlank="1" showInputMessage="1" showErrorMessage="1" sqref="P88:P91 P61:P68" xr:uid="{A75A4200-C096-424C-BD1D-8587EC17F7C0}">
      <formula1>"Yes,No"</formula1>
    </dataValidation>
    <dataValidation type="list" allowBlank="1" showInputMessage="1" showErrorMessage="1" sqref="M40:M45" xr:uid="{672B1F37-E93E-4851-B576-4EACF3744888}">
      <formula1>"nt/Irreversible,Permenant/Reversible,Temporary/Irreversible,Temporary/Reversible,N/A"</formula1>
    </dataValidation>
    <dataValidation type="list" allowBlank="1" showInputMessage="1" showErrorMessage="1" sqref="D12:D91" xr:uid="{9090AD1A-20F5-4D44-AF1F-B56E9D3D05B5}">
      <formula1>"Yes, No"</formula1>
    </dataValidation>
    <dataValidation type="list" allowBlank="1" showInputMessage="1" showErrorMessage="1" sqref="N12 N88:N91 N22:N39 N46:N80" xr:uid="{78F43D9E-10D2-45EF-9A35-6F0C2197097C}">
      <formula1>"Significant Positive,Minor Positive,Neutral,Uncertain,Minor Negative,Significant Negative"</formula1>
    </dataValidation>
    <dataValidation type="list" allowBlank="1" showInputMessage="1" showErrorMessage="1" sqref="L12 L22:L91" xr:uid="{0888844B-53E1-40A7-AE4C-4EC02F4CCA7D}">
      <formula1>"Localised,District-wide,Regional,National,N/A"</formula1>
    </dataValidation>
    <dataValidation type="list" allowBlank="1" showInputMessage="1" showErrorMessage="1" sqref="K12 K22:K91" xr:uid="{BC166719-ABD4-4A30-9F0C-FC36C7C2FCEB}">
      <formula1>"Short(&lt;5yrs),Short/Medium,Medium(10yrs),Medium/Long,Long(20+yrs),N/A"</formula1>
    </dataValidation>
    <dataValidation type="list" allowBlank="1" showInputMessage="1" showErrorMessage="1" sqref="J12 J22:J91" xr:uid="{D95CEA9A-353F-4D2C-A70B-94F93BED86B0}">
      <formula1>"Low,Medium,High,N/A"</formula1>
    </dataValidation>
    <dataValidation type="list" allowBlank="1" showInputMessage="1" showErrorMessage="1" sqref="I12:I91" xr:uid="{B202B783-E3D5-45E8-8686-194CB0BBF57A}">
      <formula1>"Direct,Indirect,N/A"</formula1>
    </dataValidation>
  </dataValidations>
  <pageMargins left="0.7" right="0.7" top="0.75" bottom="0.75" header="0.3" footer="0.3"/>
  <pageSetup orientation="portrait" horizontalDpi="4294967293" vertic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CAB42-A965-4937-8963-2398A4A3B6FF}">
  <sheetPr codeName="Sheet42"/>
  <dimension ref="A1:Z94"/>
  <sheetViews>
    <sheetView showGridLines="0" zoomScale="37"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15.1796875" style="113" bestFit="1" customWidth="1"/>
    <col min="12" max="12" width="16.1796875" style="113" bestFit="1" customWidth="1"/>
    <col min="13" max="13" width="25.453125" style="113" bestFit="1" customWidth="1"/>
    <col min="14" max="14" width="20.1796875" style="113" bestFit="1" customWidth="1"/>
    <col min="15" max="15" width="89.54296875" style="113" customWidth="1"/>
    <col min="16" max="16" width="16.54296875" style="113" customWidth="1"/>
    <col min="17" max="17" width="38" style="113" customWidth="1"/>
    <col min="18" max="18" width="49.453125" style="113" customWidth="1"/>
    <col min="19" max="19" width="24.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2.453125" style="113" hidden="1" customWidth="1"/>
    <col min="27" max="27" width="8.54296875" style="113" customWidth="1"/>
    <col min="28" max="16384" width="8.54296875" style="113"/>
  </cols>
  <sheetData>
    <row r="1" spans="1:26" x14ac:dyDescent="0.6">
      <c r="A1" s="112" t="s">
        <v>30</v>
      </c>
      <c r="C1" s="317" t="s">
        <v>176</v>
      </c>
      <c r="D1" s="317"/>
      <c r="E1" s="114"/>
      <c r="F1" s="114"/>
      <c r="G1" s="114"/>
      <c r="H1" s="114"/>
      <c r="I1" s="115"/>
      <c r="J1" s="115"/>
      <c r="K1" s="115"/>
      <c r="M1" s="116"/>
      <c r="N1" s="116"/>
      <c r="O1" s="116"/>
    </row>
    <row r="2" spans="1:26" x14ac:dyDescent="0.6">
      <c r="A2" s="112" t="s">
        <v>31</v>
      </c>
      <c r="B2" s="118"/>
      <c r="C2" s="266" t="s">
        <v>456</v>
      </c>
      <c r="D2" s="266"/>
      <c r="E2" s="119"/>
      <c r="F2" s="119"/>
      <c r="G2" s="119"/>
      <c r="H2" s="119"/>
      <c r="M2" s="120"/>
      <c r="N2" s="120"/>
      <c r="O2" s="120"/>
    </row>
    <row r="3" spans="1:26" x14ac:dyDescent="0.6">
      <c r="A3" s="121" t="s">
        <v>32</v>
      </c>
      <c r="B3" s="122"/>
      <c r="C3" s="267" t="s">
        <v>433</v>
      </c>
      <c r="D3" s="267"/>
      <c r="E3" s="119"/>
      <c r="F3" s="119"/>
      <c r="G3" s="119"/>
      <c r="H3" s="119"/>
      <c r="M3" s="120"/>
      <c r="N3" s="120"/>
      <c r="O3" s="120"/>
    </row>
    <row r="4" spans="1:26" x14ac:dyDescent="0.6">
      <c r="A4" s="123" t="s">
        <v>33</v>
      </c>
      <c r="B4" s="124"/>
      <c r="C4" s="318" t="s">
        <v>457</v>
      </c>
      <c r="D4" s="318"/>
      <c r="E4" s="125"/>
      <c r="F4" s="125"/>
      <c r="G4" s="125"/>
      <c r="H4" s="125"/>
      <c r="M4" s="120"/>
      <c r="N4" s="120"/>
      <c r="O4" s="120"/>
    </row>
    <row r="5" spans="1:26" x14ac:dyDescent="0.6">
      <c r="A5" s="121" t="s">
        <v>34</v>
      </c>
      <c r="B5" s="124"/>
      <c r="C5" s="319">
        <v>0.95</v>
      </c>
      <c r="D5" s="320"/>
      <c r="E5" s="125"/>
      <c r="F5" s="125"/>
      <c r="G5" s="125"/>
      <c r="H5" s="125"/>
      <c r="M5" s="120"/>
      <c r="N5" s="120"/>
      <c r="O5" s="120"/>
    </row>
    <row r="6" spans="1:26" ht="83.15" customHeight="1" x14ac:dyDescent="0.6">
      <c r="A6" s="121" t="s">
        <v>35</v>
      </c>
      <c r="B6" s="124"/>
      <c r="C6" s="319" t="s">
        <v>458</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25" t="s">
        <v>249</v>
      </c>
      <c r="J12" s="325" t="s">
        <v>249</v>
      </c>
      <c r="K12" s="325" t="s">
        <v>249</v>
      </c>
      <c r="L12" s="325" t="s">
        <v>249</v>
      </c>
      <c r="M12" s="325" t="s">
        <v>249</v>
      </c>
      <c r="N12" s="268" t="s">
        <v>281</v>
      </c>
      <c r="O12" s="265" t="s">
        <v>459</v>
      </c>
      <c r="P12" s="304" t="s">
        <v>305</v>
      </c>
      <c r="Q12" s="253" t="s">
        <v>437</v>
      </c>
      <c r="R12" s="269"/>
      <c r="S12" s="323"/>
      <c r="V12" s="256">
        <f>MATCH(C1, RAG!$B$1:B$59, 0)</f>
        <v>9</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23"/>
      <c r="V14" s="257"/>
    </row>
    <row r="15" spans="1:26" ht="52" x14ac:dyDescent="0.6">
      <c r="A15" s="290"/>
      <c r="B15" s="315"/>
      <c r="C15" s="134" t="s">
        <v>315</v>
      </c>
      <c r="D15" s="134" t="s">
        <v>305</v>
      </c>
      <c r="E15" s="293"/>
      <c r="F15" s="284"/>
      <c r="G15" s="284"/>
      <c r="H15" s="284"/>
      <c r="I15" s="326"/>
      <c r="J15" s="326"/>
      <c r="K15" s="326"/>
      <c r="L15" s="326"/>
      <c r="M15" s="326"/>
      <c r="N15" s="293"/>
      <c r="O15" s="266"/>
      <c r="P15" s="305"/>
      <c r="Q15" s="254"/>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54"/>
      <c r="R18" s="270"/>
      <c r="S18" s="323"/>
      <c r="V18" s="257"/>
    </row>
    <row r="19" spans="1:26" ht="52" x14ac:dyDescent="0.6">
      <c r="A19" s="290"/>
      <c r="B19" s="315"/>
      <c r="C19" s="134" t="s">
        <v>319</v>
      </c>
      <c r="D19" s="134" t="s">
        <v>305</v>
      </c>
      <c r="E19" s="293"/>
      <c r="F19" s="284"/>
      <c r="G19" s="284"/>
      <c r="H19" s="284"/>
      <c r="I19" s="326"/>
      <c r="J19" s="326"/>
      <c r="K19" s="326"/>
      <c r="L19" s="326"/>
      <c r="M19" s="326"/>
      <c r="N19" s="293"/>
      <c r="O19" s="266"/>
      <c r="P19" s="305"/>
      <c r="Q19" s="254"/>
      <c r="R19" s="270"/>
      <c r="S19" s="323"/>
      <c r="V19" s="257"/>
    </row>
    <row r="20" spans="1:26" ht="78" x14ac:dyDescent="0.6">
      <c r="A20" s="290"/>
      <c r="B20" s="315"/>
      <c r="C20" s="134" t="s">
        <v>320</v>
      </c>
      <c r="D20" s="134" t="s">
        <v>305</v>
      </c>
      <c r="E20" s="293"/>
      <c r="F20" s="284"/>
      <c r="G20" s="284"/>
      <c r="H20" s="284"/>
      <c r="I20" s="326"/>
      <c r="J20" s="326"/>
      <c r="K20" s="326"/>
      <c r="L20" s="326"/>
      <c r="M20" s="326"/>
      <c r="N20" s="293"/>
      <c r="O20" s="266"/>
      <c r="P20" s="305"/>
      <c r="Q20" s="254"/>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82"/>
      <c r="R21" s="271"/>
      <c r="S21" s="323"/>
      <c r="V21" s="272"/>
    </row>
    <row r="22" spans="1:26" ht="106" customHeight="1" x14ac:dyDescent="0.6">
      <c r="A22" s="273" t="s">
        <v>79</v>
      </c>
      <c r="B22" s="259" t="s">
        <v>115</v>
      </c>
      <c r="C22" s="133" t="s">
        <v>322</v>
      </c>
      <c r="D22" s="133" t="s">
        <v>305</v>
      </c>
      <c r="E22" s="292" t="s">
        <v>305</v>
      </c>
      <c r="F22" s="283">
        <f ca="1">COUNTIFS(INDIRECT("RAG!$C$"&amp;$V12&amp;":$BB$"&amp;$V12),F$11,RAG!$C$3:$BB$3,$B22)</f>
        <v>0</v>
      </c>
      <c r="G22" s="283">
        <f ca="1">COUNTIFS(INDIRECT("RAG!$C$"&amp;$V12&amp;":$BB$"&amp;$V12),G$11,RAG!$C$3:$BB$3,$B22)</f>
        <v>2</v>
      </c>
      <c r="H22" s="283">
        <f ca="1">COUNTIFS(INDIRECT("RAG!$C$"&amp;$V12&amp;":$BB$"&amp;$V12),H$11,RAG!$C$3:$BB$3,$B22)</f>
        <v>0</v>
      </c>
      <c r="I22" s="325" t="s">
        <v>249</v>
      </c>
      <c r="J22" s="292" t="s">
        <v>249</v>
      </c>
      <c r="K22" s="292" t="s">
        <v>249</v>
      </c>
      <c r="L22" s="292" t="s">
        <v>249</v>
      </c>
      <c r="M22" s="292" t="s">
        <v>249</v>
      </c>
      <c r="N22" s="250" t="s">
        <v>281</v>
      </c>
      <c r="O22" s="265" t="s">
        <v>460</v>
      </c>
      <c r="P22" s="304" t="s">
        <v>305</v>
      </c>
      <c r="Q22" s="253" t="s">
        <v>437</v>
      </c>
      <c r="R22" s="269"/>
      <c r="S22" s="323"/>
      <c r="V22" s="256"/>
      <c r="Z22" s="113" t="str">
        <f>IF(R22&gt;0,B22&amp;":"&amp;R22&amp;"
","")</f>
        <v/>
      </c>
    </row>
    <row r="23" spans="1:26" ht="409.6" customHeight="1" thickBot="1" x14ac:dyDescent="0.65">
      <c r="A23" s="280"/>
      <c r="B23" s="261"/>
      <c r="C23" s="135" t="s">
        <v>325</v>
      </c>
      <c r="D23" s="134" t="s">
        <v>304</v>
      </c>
      <c r="E23" s="294"/>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50" t="s">
        <v>306</v>
      </c>
      <c r="J24" s="250" t="s">
        <v>439</v>
      </c>
      <c r="K24" s="250" t="s">
        <v>323</v>
      </c>
      <c r="L24" s="250" t="s">
        <v>309</v>
      </c>
      <c r="M24" s="250" t="s">
        <v>440</v>
      </c>
      <c r="N24" s="250" t="s">
        <v>311</v>
      </c>
      <c r="O24" s="265" t="s">
        <v>461</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462</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50" t="s">
        <v>306</v>
      </c>
      <c r="J40" s="250" t="s">
        <v>463</v>
      </c>
      <c r="K40" s="250" t="s">
        <v>308</v>
      </c>
      <c r="L40" s="250" t="s">
        <v>364</v>
      </c>
      <c r="M40" s="250" t="s">
        <v>440</v>
      </c>
      <c r="N40" s="250" t="s">
        <v>311</v>
      </c>
      <c r="O40" s="265" t="s">
        <v>464</v>
      </c>
      <c r="P40" s="304" t="s">
        <v>305</v>
      </c>
      <c r="Q40" s="269"/>
      <c r="R40" s="269"/>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305"/>
      <c r="Q41" s="270"/>
      <c r="R41" s="270"/>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70"/>
      <c r="R42" s="270"/>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70"/>
      <c r="R43" s="270"/>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70"/>
      <c r="R44" s="270"/>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71"/>
      <c r="R45" s="271"/>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50" t="s">
        <v>306</v>
      </c>
      <c r="J46" s="250" t="s">
        <v>307</v>
      </c>
      <c r="K46" s="250" t="s">
        <v>308</v>
      </c>
      <c r="L46" s="250" t="s">
        <v>309</v>
      </c>
      <c r="M46" s="250" t="s">
        <v>310</v>
      </c>
      <c r="N46" s="250" t="s">
        <v>311</v>
      </c>
      <c r="O46" s="265" t="s">
        <v>447</v>
      </c>
      <c r="P46" s="304" t="s">
        <v>304</v>
      </c>
      <c r="Q46" s="269"/>
      <c r="R46" s="253"/>
      <c r="S46" s="322"/>
      <c r="V46" s="256"/>
      <c r="Z46" s="113" t="e">
        <f>IF(#REF!&gt;0,B46&amp;":"&amp;#REF!&amp;"
","")</f>
        <v>#REF!</v>
      </c>
    </row>
    <row r="47" spans="1:26" ht="52" x14ac:dyDescent="0.6">
      <c r="A47" s="290"/>
      <c r="B47" s="260"/>
      <c r="C47" s="137" t="s">
        <v>355</v>
      </c>
      <c r="D47" s="134" t="s">
        <v>305</v>
      </c>
      <c r="E47" s="277"/>
      <c r="F47" s="260"/>
      <c r="G47" s="260"/>
      <c r="H47" s="260"/>
      <c r="I47" s="251"/>
      <c r="J47" s="251"/>
      <c r="K47" s="251"/>
      <c r="L47" s="251"/>
      <c r="M47" s="251"/>
      <c r="N47" s="251"/>
      <c r="O47" s="266"/>
      <c r="P47" s="305"/>
      <c r="Q47" s="270"/>
      <c r="R47" s="254"/>
      <c r="S47" s="322"/>
      <c r="V47" s="257"/>
    </row>
    <row r="48" spans="1:26" ht="52" x14ac:dyDescent="0.6">
      <c r="A48" s="290"/>
      <c r="B48" s="260"/>
      <c r="C48" s="137" t="s">
        <v>356</v>
      </c>
      <c r="D48" s="134" t="s">
        <v>305</v>
      </c>
      <c r="E48" s="277"/>
      <c r="F48" s="260"/>
      <c r="G48" s="260"/>
      <c r="H48" s="260"/>
      <c r="I48" s="251"/>
      <c r="J48" s="251"/>
      <c r="K48" s="251"/>
      <c r="L48" s="251"/>
      <c r="M48" s="251"/>
      <c r="N48" s="251"/>
      <c r="O48" s="266"/>
      <c r="P48" s="305"/>
      <c r="Q48" s="270"/>
      <c r="R48" s="254"/>
      <c r="S48" s="322"/>
      <c r="V48" s="257"/>
    </row>
    <row r="49" spans="1:26" ht="52" x14ac:dyDescent="0.6">
      <c r="A49" s="290"/>
      <c r="B49" s="260"/>
      <c r="C49" s="137" t="s">
        <v>357</v>
      </c>
      <c r="D49" s="134" t="s">
        <v>304</v>
      </c>
      <c r="E49" s="277"/>
      <c r="F49" s="260"/>
      <c r="G49" s="260"/>
      <c r="H49" s="260"/>
      <c r="I49" s="251"/>
      <c r="J49" s="251"/>
      <c r="K49" s="251"/>
      <c r="L49" s="251"/>
      <c r="M49" s="251"/>
      <c r="N49" s="251"/>
      <c r="O49" s="266"/>
      <c r="P49" s="305"/>
      <c r="Q49" s="270"/>
      <c r="R49" s="254"/>
      <c r="S49" s="322"/>
      <c r="V49" s="257"/>
    </row>
    <row r="50" spans="1:26" ht="330" customHeight="1" thickBot="1" x14ac:dyDescent="0.65">
      <c r="A50" s="291"/>
      <c r="B50" s="261"/>
      <c r="C50" s="138" t="s">
        <v>358</v>
      </c>
      <c r="D50" s="134" t="s">
        <v>304</v>
      </c>
      <c r="E50" s="278"/>
      <c r="F50" s="261"/>
      <c r="G50" s="261"/>
      <c r="H50" s="261"/>
      <c r="I50" s="268"/>
      <c r="J50" s="268"/>
      <c r="K50" s="268"/>
      <c r="L50" s="268"/>
      <c r="M50" s="268"/>
      <c r="N50" s="268"/>
      <c r="O50" s="267"/>
      <c r="P50" s="306"/>
      <c r="Q50" s="271"/>
      <c r="R50" s="282"/>
      <c r="S50" s="322"/>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292" t="s">
        <v>249</v>
      </c>
      <c r="J51" s="292" t="s">
        <v>249</v>
      </c>
      <c r="K51" s="292" t="s">
        <v>249</v>
      </c>
      <c r="L51" s="292" t="s">
        <v>249</v>
      </c>
      <c r="M51" s="292" t="s">
        <v>249</v>
      </c>
      <c r="N51" s="292" t="s">
        <v>280</v>
      </c>
      <c r="O51" s="286" t="s">
        <v>465</v>
      </c>
      <c r="P51" s="250" t="s">
        <v>304</v>
      </c>
      <c r="Q51" s="253"/>
      <c r="R51" s="253" t="s">
        <v>361</v>
      </c>
      <c r="S51" s="323"/>
      <c r="V51" s="256"/>
      <c r="Z51" s="113" t="e">
        <f>IF(#REF!&gt;0,B51&amp;":"&amp;#REF!&amp;"
","")</f>
        <v>#REF!</v>
      </c>
    </row>
    <row r="52" spans="1:26" ht="323.5" customHeight="1" thickBot="1" x14ac:dyDescent="0.65">
      <c r="A52" s="291"/>
      <c r="B52" s="261"/>
      <c r="C52" s="138" t="s">
        <v>362</v>
      </c>
      <c r="D52" s="134" t="s">
        <v>305</v>
      </c>
      <c r="E52" s="278"/>
      <c r="F52" s="261"/>
      <c r="G52" s="261"/>
      <c r="H52" s="261"/>
      <c r="I52" s="294"/>
      <c r="J52" s="294"/>
      <c r="K52" s="294"/>
      <c r="L52" s="294"/>
      <c r="M52" s="294"/>
      <c r="N52" s="294"/>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449</v>
      </c>
      <c r="J53" s="250" t="s">
        <v>307</v>
      </c>
      <c r="K53" s="250" t="s">
        <v>308</v>
      </c>
      <c r="L53" s="250" t="s">
        <v>309</v>
      </c>
      <c r="M53" s="250" t="s">
        <v>310</v>
      </c>
      <c r="N53" s="250" t="s">
        <v>279</v>
      </c>
      <c r="O53" s="265" t="s">
        <v>450</v>
      </c>
      <c r="P53" s="250" t="s">
        <v>304</v>
      </c>
      <c r="Q53" s="269"/>
      <c r="R53" s="253" t="s">
        <v>451</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40.75"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279</v>
      </c>
      <c r="O58" s="265" t="s">
        <v>452</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78.5"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1</v>
      </c>
      <c r="H61" s="283">
        <f ca="1">COUNTIFS(INDIRECT("RAG!$C$"&amp;$V12&amp;":$BB$"&amp;$V12),H$11,RAG!$C$3:$BB$3,$B61)</f>
        <v>4</v>
      </c>
      <c r="I61" s="292" t="s">
        <v>249</v>
      </c>
      <c r="J61" s="292" t="s">
        <v>249</v>
      </c>
      <c r="K61" s="292" t="s">
        <v>249</v>
      </c>
      <c r="L61" s="292" t="s">
        <v>249</v>
      </c>
      <c r="M61" s="292" t="s">
        <v>249</v>
      </c>
      <c r="N61" s="292" t="s">
        <v>280</v>
      </c>
      <c r="O61" s="286" t="s">
        <v>466</v>
      </c>
      <c r="P61" s="292" t="s">
        <v>304</v>
      </c>
      <c r="Q61" s="283"/>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93"/>
      <c r="J62" s="293"/>
      <c r="K62" s="293"/>
      <c r="L62" s="293"/>
      <c r="M62" s="293"/>
      <c r="N62" s="293"/>
      <c r="O62" s="287"/>
      <c r="P62" s="293"/>
      <c r="Q62" s="284"/>
      <c r="R62" s="299"/>
      <c r="S62" s="322"/>
      <c r="V62" s="302"/>
    </row>
    <row r="63" spans="1:26" x14ac:dyDescent="0.6">
      <c r="A63" s="290"/>
      <c r="B63" s="260"/>
      <c r="C63" s="134" t="s">
        <v>378</v>
      </c>
      <c r="D63" s="134" t="s">
        <v>305</v>
      </c>
      <c r="E63" s="293"/>
      <c r="F63" s="284"/>
      <c r="G63" s="284"/>
      <c r="H63" s="284"/>
      <c r="I63" s="293"/>
      <c r="J63" s="293"/>
      <c r="K63" s="293"/>
      <c r="L63" s="293"/>
      <c r="M63" s="293"/>
      <c r="N63" s="293"/>
      <c r="O63" s="287"/>
      <c r="P63" s="293"/>
      <c r="Q63" s="284"/>
      <c r="R63" s="299"/>
      <c r="S63" s="322"/>
      <c r="V63" s="302"/>
    </row>
    <row r="64" spans="1:26" ht="52" x14ac:dyDescent="0.6">
      <c r="A64" s="290"/>
      <c r="B64" s="260"/>
      <c r="C64" s="134" t="s">
        <v>379</v>
      </c>
      <c r="D64" s="134" t="s">
        <v>305</v>
      </c>
      <c r="E64" s="293"/>
      <c r="F64" s="284"/>
      <c r="G64" s="284"/>
      <c r="H64" s="284"/>
      <c r="I64" s="293"/>
      <c r="J64" s="293"/>
      <c r="K64" s="293"/>
      <c r="L64" s="293"/>
      <c r="M64" s="293"/>
      <c r="N64" s="293"/>
      <c r="O64" s="287"/>
      <c r="P64" s="293"/>
      <c r="Q64" s="284"/>
      <c r="R64" s="299"/>
      <c r="S64" s="322"/>
      <c r="V64" s="302"/>
    </row>
    <row r="65" spans="1:26" x14ac:dyDescent="0.6">
      <c r="A65" s="290"/>
      <c r="B65" s="260"/>
      <c r="C65" s="134" t="s">
        <v>380</v>
      </c>
      <c r="D65" s="134" t="s">
        <v>304</v>
      </c>
      <c r="E65" s="293"/>
      <c r="F65" s="284"/>
      <c r="G65" s="284"/>
      <c r="H65" s="284"/>
      <c r="I65" s="293"/>
      <c r="J65" s="293"/>
      <c r="K65" s="293"/>
      <c r="L65" s="293"/>
      <c r="M65" s="293"/>
      <c r="N65" s="293"/>
      <c r="O65" s="287"/>
      <c r="P65" s="293"/>
      <c r="Q65" s="284"/>
      <c r="R65" s="299"/>
      <c r="S65" s="322"/>
      <c r="V65" s="302"/>
    </row>
    <row r="66" spans="1:26" x14ac:dyDescent="0.6">
      <c r="A66" s="290"/>
      <c r="B66" s="260"/>
      <c r="C66" s="134" t="s">
        <v>381</v>
      </c>
      <c r="D66" s="134" t="s">
        <v>304</v>
      </c>
      <c r="E66" s="293"/>
      <c r="F66" s="284"/>
      <c r="G66" s="284"/>
      <c r="H66" s="284"/>
      <c r="I66" s="293"/>
      <c r="J66" s="293"/>
      <c r="K66" s="293"/>
      <c r="L66" s="293"/>
      <c r="M66" s="293"/>
      <c r="N66" s="293"/>
      <c r="O66" s="287"/>
      <c r="P66" s="293"/>
      <c r="Q66" s="284"/>
      <c r="R66" s="299"/>
      <c r="S66" s="322"/>
      <c r="V66" s="302"/>
    </row>
    <row r="67" spans="1:26" ht="78" x14ac:dyDescent="0.6">
      <c r="A67" s="290"/>
      <c r="B67" s="260"/>
      <c r="C67" s="134" t="s">
        <v>382</v>
      </c>
      <c r="D67" s="134" t="s">
        <v>304</v>
      </c>
      <c r="E67" s="293"/>
      <c r="F67" s="284"/>
      <c r="G67" s="284"/>
      <c r="H67" s="284"/>
      <c r="I67" s="293"/>
      <c r="J67" s="293"/>
      <c r="K67" s="293"/>
      <c r="L67" s="293"/>
      <c r="M67" s="293"/>
      <c r="N67" s="293"/>
      <c r="O67" s="287"/>
      <c r="P67" s="293"/>
      <c r="Q67" s="284"/>
      <c r="R67" s="299"/>
      <c r="S67" s="322"/>
      <c r="V67" s="302"/>
    </row>
    <row r="68" spans="1:26" ht="26.5" thickBot="1" x14ac:dyDescent="0.65">
      <c r="A68" s="291"/>
      <c r="B68" s="261"/>
      <c r="C68" s="135" t="s">
        <v>383</v>
      </c>
      <c r="D68" s="134" t="s">
        <v>305</v>
      </c>
      <c r="E68" s="294"/>
      <c r="F68" s="285"/>
      <c r="G68" s="285"/>
      <c r="H68" s="285"/>
      <c r="I68" s="294"/>
      <c r="J68" s="294"/>
      <c r="K68" s="294"/>
      <c r="L68" s="294"/>
      <c r="M68" s="294"/>
      <c r="N68" s="294"/>
      <c r="O68" s="288"/>
      <c r="P68" s="294"/>
      <c r="Q68" s="285"/>
      <c r="R68" s="300"/>
      <c r="S68" s="322"/>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50" t="s">
        <v>306</v>
      </c>
      <c r="J69" s="250" t="s">
        <v>307</v>
      </c>
      <c r="K69" s="250" t="s">
        <v>308</v>
      </c>
      <c r="L69" s="250" t="s">
        <v>309</v>
      </c>
      <c r="M69" s="250" t="s">
        <v>310</v>
      </c>
      <c r="N69" s="250" t="s">
        <v>282</v>
      </c>
      <c r="O69" s="286" t="s">
        <v>467</v>
      </c>
      <c r="P69" s="250" t="s">
        <v>305</v>
      </c>
      <c r="Q69" s="253" t="s">
        <v>428</v>
      </c>
      <c r="R69" s="253"/>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90.65"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50" t="s">
        <v>249</v>
      </c>
      <c r="J76" s="250" t="s">
        <v>249</v>
      </c>
      <c r="K76" s="250" t="s">
        <v>249</v>
      </c>
      <c r="L76" s="250" t="s">
        <v>249</v>
      </c>
      <c r="M76" s="250" t="s">
        <v>249</v>
      </c>
      <c r="N76" s="250" t="s">
        <v>280</v>
      </c>
      <c r="O76" s="295" t="s">
        <v>454</v>
      </c>
      <c r="P76" s="250" t="s">
        <v>304</v>
      </c>
      <c r="Q76" s="304"/>
      <c r="R76" s="253" t="s">
        <v>468</v>
      </c>
      <c r="S76" s="323"/>
      <c r="V76" s="256"/>
      <c r="Z76" s="113" t="e">
        <f>IF(#REF!&gt;0,B76&amp;":"&amp;#REF!&amp;"
","")</f>
        <v>#REF!</v>
      </c>
    </row>
    <row r="77" spans="1:26" x14ac:dyDescent="0.6">
      <c r="A77" s="290"/>
      <c r="B77" s="260"/>
      <c r="C77" s="140" t="s">
        <v>396</v>
      </c>
      <c r="D77" s="134" t="s">
        <v>304</v>
      </c>
      <c r="E77" s="293"/>
      <c r="F77" s="284"/>
      <c r="G77" s="284"/>
      <c r="H77" s="284"/>
      <c r="I77" s="251"/>
      <c r="J77" s="251"/>
      <c r="K77" s="251"/>
      <c r="L77" s="251"/>
      <c r="M77" s="251"/>
      <c r="N77" s="251"/>
      <c r="O77" s="296"/>
      <c r="P77" s="251"/>
      <c r="Q77" s="305"/>
      <c r="R77" s="254"/>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305"/>
      <c r="R78" s="254"/>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305"/>
      <c r="R79" s="254"/>
      <c r="S79" s="323"/>
      <c r="V79" s="257"/>
    </row>
    <row r="80" spans="1:26" ht="409.6" customHeight="1" thickBot="1" x14ac:dyDescent="0.65">
      <c r="A80" s="291"/>
      <c r="B80" s="261"/>
      <c r="C80" s="146" t="s">
        <v>399</v>
      </c>
      <c r="D80" s="134" t="s">
        <v>304</v>
      </c>
      <c r="E80" s="294"/>
      <c r="F80" s="285"/>
      <c r="G80" s="285"/>
      <c r="H80" s="285"/>
      <c r="I80" s="268"/>
      <c r="J80" s="268"/>
      <c r="K80" s="268"/>
      <c r="L80" s="268"/>
      <c r="M80" s="268"/>
      <c r="N80" s="268"/>
      <c r="O80" s="297"/>
      <c r="P80" s="268"/>
      <c r="Q80" s="306"/>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346</v>
      </c>
      <c r="L81" s="250" t="s">
        <v>309</v>
      </c>
      <c r="M81" s="250" t="s">
        <v>310</v>
      </c>
      <c r="N81" s="250" t="s">
        <v>279</v>
      </c>
      <c r="O81" s="265" t="s">
        <v>401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70"/>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70"/>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70"/>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70"/>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70"/>
      <c r="R86" s="270"/>
      <c r="S86" s="323"/>
      <c r="V86" s="257"/>
    </row>
    <row r="87" spans="1:26" ht="52.5" thickBot="1" x14ac:dyDescent="0.65">
      <c r="A87" s="280"/>
      <c r="B87" s="261"/>
      <c r="C87" s="145" t="s">
        <v>407</v>
      </c>
      <c r="D87" s="134" t="s">
        <v>304</v>
      </c>
      <c r="E87" s="278"/>
      <c r="F87" s="261"/>
      <c r="G87" s="261"/>
      <c r="H87" s="261"/>
      <c r="I87" s="268"/>
      <c r="J87" s="268"/>
      <c r="K87" s="268"/>
      <c r="L87" s="268"/>
      <c r="M87" s="268"/>
      <c r="N87" s="268"/>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309.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yBXUsN1CDiJx9JHr+RqWAv75MUytfjSGqYwduZCmr3EROvDuVTl88oqmAvMAVMJt+OTvBFYNSssEOo9PdbqCeg==" saltValue="5cQEPhdl8CnPx2aOMy5+i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Q51:Q52"/>
    <mergeCell ref="Q76:Q8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R46:R50"/>
    <mergeCell ref="V46:V50"/>
    <mergeCell ref="H46:H50"/>
    <mergeCell ref="I46:I50"/>
    <mergeCell ref="J46:J50"/>
    <mergeCell ref="K46:K50"/>
    <mergeCell ref="L46:L50"/>
    <mergeCell ref="M46:M50"/>
    <mergeCell ref="Q46:Q50"/>
    <mergeCell ref="O51:O52"/>
    <mergeCell ref="P51:P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211" priority="1">
      <formula>$D12="No"</formula>
    </cfRule>
  </conditionalFormatting>
  <conditionalFormatting sqref="F12:F91">
    <cfRule type="cellIs" dxfId="3210" priority="4" operator="greaterThan">
      <formula>0</formula>
    </cfRule>
  </conditionalFormatting>
  <conditionalFormatting sqref="G12:G91">
    <cfRule type="cellIs" dxfId="3209" priority="3" operator="greaterThan">
      <formula>0</formula>
    </cfRule>
  </conditionalFormatting>
  <conditionalFormatting sqref="H12:H91">
    <cfRule type="cellIs" dxfId="3208" priority="2" operator="greaterThan">
      <formula>0</formula>
    </cfRule>
  </conditionalFormatting>
  <conditionalFormatting sqref="N12">
    <cfRule type="cellIs" dxfId="3207" priority="84" operator="equal">
      <formula>"Significant Negative"</formula>
    </cfRule>
    <cfRule type="cellIs" dxfId="3206" priority="86" operator="equal">
      <formula>"Significant Positive"</formula>
    </cfRule>
    <cfRule type="cellIs" dxfId="3205" priority="87" operator="equal">
      <formula>"Neutral"</formula>
    </cfRule>
    <cfRule type="cellIs" dxfId="3204" priority="85" operator="equal">
      <formula>"Minor Positive"</formula>
    </cfRule>
    <cfRule type="cellIs" dxfId="3203" priority="83" operator="equal">
      <formula>"Minor Negative"</formula>
    </cfRule>
  </conditionalFormatting>
  <conditionalFormatting sqref="N22">
    <cfRule type="cellIs" dxfId="3202" priority="111" operator="equal">
      <formula>"Uncertain"</formula>
    </cfRule>
    <cfRule type="cellIs" dxfId="3201" priority="110" operator="equal">
      <formula>"Minor Negative"</formula>
    </cfRule>
    <cfRule type="cellIs" dxfId="3200" priority="109" operator="equal">
      <formula>"Significant Negative"</formula>
    </cfRule>
    <cfRule type="cellIs" dxfId="3199" priority="114" operator="equal">
      <formula>"Significant Positive"</formula>
    </cfRule>
    <cfRule type="cellIs" dxfId="3198" priority="113" operator="equal">
      <formula>"Minor Positive"</formula>
    </cfRule>
    <cfRule type="cellIs" dxfId="3197" priority="112" operator="equal">
      <formula>"Neutral"</formula>
    </cfRule>
  </conditionalFormatting>
  <conditionalFormatting sqref="N24">
    <cfRule type="cellIs" dxfId="3196" priority="119" operator="equal">
      <formula>"Minor Positive"</formula>
    </cfRule>
    <cfRule type="cellIs" dxfId="3195" priority="118" operator="equal">
      <formula>"Neutral"</formula>
    </cfRule>
    <cfRule type="cellIs" dxfId="3194" priority="117" operator="equal">
      <formula>"Uncertain"</formula>
    </cfRule>
    <cfRule type="cellIs" dxfId="3193" priority="115" operator="equal">
      <formula>"Significant Negative"</formula>
    </cfRule>
    <cfRule type="cellIs" dxfId="3192" priority="116" operator="equal">
      <formula>"Minor Negative"</formula>
    </cfRule>
    <cfRule type="cellIs" dxfId="3191" priority="120" operator="equal">
      <formula>"Significant Positive"</formula>
    </cfRule>
  </conditionalFormatting>
  <conditionalFormatting sqref="N32">
    <cfRule type="cellIs" dxfId="3190" priority="82" operator="equal">
      <formula>"Significant Positive"</formula>
    </cfRule>
    <cfRule type="cellIs" dxfId="3189" priority="81" operator="equal">
      <formula>"Minor Positive"</formula>
    </cfRule>
    <cfRule type="cellIs" dxfId="3188" priority="80" operator="equal">
      <formula>"Neutral"</formula>
    </cfRule>
    <cfRule type="cellIs" dxfId="3187" priority="79" operator="equal">
      <formula>"Uncertain"</formula>
    </cfRule>
    <cfRule type="cellIs" dxfId="3186" priority="77" operator="equal">
      <formula>"Significant Negative"</formula>
    </cfRule>
    <cfRule type="cellIs" dxfId="3185" priority="78" operator="equal">
      <formula>"Minor Negative"</formula>
    </cfRule>
  </conditionalFormatting>
  <conditionalFormatting sqref="N40">
    <cfRule type="cellIs" dxfId="3184" priority="90" operator="equal">
      <formula>"Minor Negative"</formula>
    </cfRule>
    <cfRule type="cellIs" dxfId="3183" priority="89" operator="equal">
      <formula>"Significant Negative"</formula>
    </cfRule>
    <cfRule type="cellIs" dxfId="3182" priority="93" operator="equal">
      <formula>"Minor Positive"</formula>
    </cfRule>
    <cfRule type="cellIs" dxfId="3181" priority="94" operator="equal">
      <formula>"Significant Positive"</formula>
    </cfRule>
    <cfRule type="cellIs" dxfId="3180" priority="92" operator="equal">
      <formula>"Neutral"</formula>
    </cfRule>
    <cfRule type="cellIs" dxfId="3179" priority="91" operator="equal">
      <formula>"Uncertain"</formula>
    </cfRule>
  </conditionalFormatting>
  <conditionalFormatting sqref="N46">
    <cfRule type="cellIs" dxfId="3178" priority="71" operator="equal">
      <formula>"Significant Negative"</formula>
    </cfRule>
    <cfRule type="cellIs" dxfId="3177" priority="76" operator="equal">
      <formula>"Significant Positive"</formula>
    </cfRule>
    <cfRule type="cellIs" dxfId="3176" priority="75" operator="equal">
      <formula>"Minor Positive"</formula>
    </cfRule>
    <cfRule type="cellIs" dxfId="3175" priority="74" operator="equal">
      <formula>"Neutral"</formula>
    </cfRule>
    <cfRule type="cellIs" dxfId="3174" priority="73" operator="equal">
      <formula>"Uncertain"</formula>
    </cfRule>
    <cfRule type="cellIs" dxfId="3173" priority="72" operator="equal">
      <formula>"Minor Negative"</formula>
    </cfRule>
  </conditionalFormatting>
  <conditionalFormatting sqref="N51">
    <cfRule type="cellIs" dxfId="3172" priority="70" operator="equal">
      <formula>"Significant Positive"</formula>
    </cfRule>
    <cfRule type="cellIs" dxfId="3171" priority="65" operator="equal">
      <formula>"Significant Negative"</formula>
    </cfRule>
    <cfRule type="cellIs" dxfId="3170" priority="66" operator="equal">
      <formula>"Minor Negative"</formula>
    </cfRule>
    <cfRule type="cellIs" dxfId="3169" priority="67" operator="equal">
      <formula>"Uncertain"</formula>
    </cfRule>
    <cfRule type="cellIs" dxfId="3168" priority="68" operator="equal">
      <formula>"Neutral"</formula>
    </cfRule>
    <cfRule type="cellIs" dxfId="3167" priority="69" operator="equal">
      <formula>"Minor Positive"</formula>
    </cfRule>
  </conditionalFormatting>
  <conditionalFormatting sqref="N53">
    <cfRule type="cellIs" dxfId="3166" priority="60" operator="equal">
      <formula>"Minor Negative"</formula>
    </cfRule>
    <cfRule type="cellIs" dxfId="3165" priority="64" operator="equal">
      <formula>"Significant Positive"</formula>
    </cfRule>
    <cfRule type="cellIs" dxfId="3164" priority="63" operator="equal">
      <formula>"Minor Positive"</formula>
    </cfRule>
    <cfRule type="cellIs" dxfId="3163" priority="62" operator="equal">
      <formula>"Neutral"</formula>
    </cfRule>
    <cfRule type="cellIs" dxfId="3162" priority="61" operator="equal">
      <formula>"Uncertain"</formula>
    </cfRule>
    <cfRule type="cellIs" dxfId="3161" priority="59" operator="equal">
      <formula>"Significant Negative"</formula>
    </cfRule>
  </conditionalFormatting>
  <conditionalFormatting sqref="N58">
    <cfRule type="cellIs" dxfId="3160" priority="8" operator="equal">
      <formula>"Significant Negative"</formula>
    </cfRule>
    <cfRule type="cellIs" dxfId="3159" priority="9" operator="equal">
      <formula>"Minor Negative"</formula>
    </cfRule>
    <cfRule type="cellIs" dxfId="3158" priority="10" operator="equal">
      <formula>"Uncertain"</formula>
    </cfRule>
    <cfRule type="cellIs" dxfId="3157" priority="11" operator="equal">
      <formula>"Neutral"</formula>
    </cfRule>
    <cfRule type="cellIs" dxfId="3156" priority="12" operator="equal">
      <formula>"Minor Positive"</formula>
    </cfRule>
    <cfRule type="cellIs" dxfId="3155" priority="13" operator="equal">
      <formula>"Significant Positive"</formula>
    </cfRule>
  </conditionalFormatting>
  <conditionalFormatting sqref="N61">
    <cfRule type="cellIs" dxfId="3154" priority="22" operator="equal">
      <formula>"Uncertain"</formula>
    </cfRule>
    <cfRule type="cellIs" dxfId="3153" priority="23" operator="equal">
      <formula>"Neutral"</formula>
    </cfRule>
    <cfRule type="cellIs" dxfId="3152" priority="25" operator="equal">
      <formula>"Significant Positive"</formula>
    </cfRule>
    <cfRule type="cellIs" dxfId="3151" priority="20" operator="equal">
      <formula>"Significant Negative"</formula>
    </cfRule>
    <cfRule type="cellIs" dxfId="3150" priority="24" operator="equal">
      <formula>"Minor Positive"</formula>
    </cfRule>
    <cfRule type="cellIs" dxfId="3149" priority="21" operator="equal">
      <formula>"Minor Negative"</formula>
    </cfRule>
  </conditionalFormatting>
  <conditionalFormatting sqref="N69">
    <cfRule type="cellIs" dxfId="3148" priority="172" operator="equal">
      <formula>"Neutral"</formula>
    </cfRule>
    <cfRule type="cellIs" dxfId="3147" priority="173" operator="equal">
      <formula>"Minor Positive"</formula>
    </cfRule>
    <cfRule type="cellIs" dxfId="3146" priority="174" operator="equal">
      <formula>"Significant Positive"</formula>
    </cfRule>
    <cfRule type="cellIs" dxfId="3145" priority="169" operator="equal">
      <formula>"Significant Negative"</formula>
    </cfRule>
    <cfRule type="cellIs" dxfId="3144" priority="170" operator="equal">
      <formula>"Minor Negative"</formula>
    </cfRule>
    <cfRule type="cellIs" dxfId="3143" priority="171" operator="equal">
      <formula>"Uncertain"</formula>
    </cfRule>
  </conditionalFormatting>
  <conditionalFormatting sqref="N76">
    <cfRule type="cellIs" dxfId="3142" priority="45" operator="equal">
      <formula>"Minor Positive"</formula>
    </cfRule>
    <cfRule type="cellIs" dxfId="3141" priority="46" operator="equal">
      <formula>"Significant Positive"</formula>
    </cfRule>
    <cfRule type="cellIs" dxfId="3140" priority="44" operator="equal">
      <formula>"Neutral"</formula>
    </cfRule>
    <cfRule type="cellIs" dxfId="3139" priority="41" operator="equal">
      <formula>"Significant Negative"</formula>
    </cfRule>
    <cfRule type="cellIs" dxfId="3138" priority="42" operator="equal">
      <formula>"Minor Negative"</formula>
    </cfRule>
    <cfRule type="cellIs" dxfId="3137" priority="43" operator="equal">
      <formula>"Uncertain"</formula>
    </cfRule>
  </conditionalFormatting>
  <conditionalFormatting sqref="N81">
    <cfRule type="cellIs" dxfId="3136" priority="35" operator="equal">
      <formula>"Significant Negative"</formula>
    </cfRule>
    <cfRule type="cellIs" dxfId="3135" priority="36" operator="equal">
      <formula>"Minor Negative"</formula>
    </cfRule>
    <cfRule type="cellIs" dxfId="3134" priority="38" operator="equal">
      <formula>"Neutral"</formula>
    </cfRule>
    <cfRule type="cellIs" dxfId="3133" priority="39" operator="equal">
      <formula>"Minor Positive"</formula>
    </cfRule>
    <cfRule type="cellIs" dxfId="3132" priority="40" operator="equal">
      <formula>"Significant Positive"</formula>
    </cfRule>
    <cfRule type="cellIs" dxfId="3131" priority="37" operator="equal">
      <formula>"Uncertain"</formula>
    </cfRule>
  </conditionalFormatting>
  <conditionalFormatting sqref="N88">
    <cfRule type="cellIs" dxfId="3130" priority="34" operator="equal">
      <formula>"Significant Positive"</formula>
    </cfRule>
    <cfRule type="cellIs" dxfId="3129" priority="31" operator="equal">
      <formula>"Uncertain"</formula>
    </cfRule>
    <cfRule type="cellIs" dxfId="3128" priority="30" operator="equal">
      <formula>"Minor Negative"</formula>
    </cfRule>
    <cfRule type="cellIs" dxfId="3127" priority="29" operator="equal">
      <formula>"Significant Negative"</formula>
    </cfRule>
    <cfRule type="cellIs" dxfId="3126" priority="33" operator="equal">
      <formula>"Minor Positive"</formula>
    </cfRule>
    <cfRule type="cellIs" dxfId="3125" priority="32" operator="equal">
      <formula>"Neutral"</formula>
    </cfRule>
  </conditionalFormatting>
  <dataValidations count="10">
    <dataValidation type="list" allowBlank="1" showInputMessage="1" showErrorMessage="1" sqref="I12:I91" xr:uid="{ADD7F65A-F68D-446F-9BB8-78F19850EA0D}">
      <formula1>"Direct,Indirect,N/A"</formula1>
    </dataValidation>
    <dataValidation type="list" allowBlank="1" showInputMessage="1" showErrorMessage="1" sqref="J12 J22:J91" xr:uid="{F902AD25-EE44-4CCD-8986-E4AB06F146C2}">
      <formula1>"Low,Medium,High,N/A"</formula1>
    </dataValidation>
    <dataValidation type="list" allowBlank="1" showInputMessage="1" showErrorMessage="1" sqref="K12 K22:K91" xr:uid="{F72E7341-6974-4C6A-B677-D66152B59DC5}">
      <formula1>"Short(&lt;5yrs),Short/Medium,Medium(10yrs),Medium/Long,Long(20+yrs),N/A"</formula1>
    </dataValidation>
    <dataValidation type="list" allowBlank="1" showInputMessage="1" showErrorMessage="1" sqref="L12 L22:L91" xr:uid="{1B9BF539-665C-40E4-A795-A2AEAC489085}">
      <formula1>"Localised,District-wide,Regional,National,N/A"</formula1>
    </dataValidation>
    <dataValidation type="list" allowBlank="1" showInputMessage="1" showErrorMessage="1" sqref="N12 N88:N91 N22:N39 N46:N80" xr:uid="{AC873EAE-8DCB-437E-B7BB-E515520C4238}">
      <formula1>"Significant Positive,Minor Positive,Neutral,Uncertain,Minor Negative,Significant Negative"</formula1>
    </dataValidation>
    <dataValidation type="list" allowBlank="1" showInputMessage="1" showErrorMessage="1" sqref="D12:D91" xr:uid="{F616D065-EBB1-4916-A6F2-81C3546F2085}">
      <formula1>"Yes, No"</formula1>
    </dataValidation>
    <dataValidation type="list" allowBlank="1" showInputMessage="1" showErrorMessage="1" sqref="M40:M45" xr:uid="{CA6BED1A-19E8-4984-BF7A-02DA292F135C}">
      <formula1>"nt/Irreversible,Permenant/Reversible,Temporary/Irreversible,Temporary/Reversible,N/A"</formula1>
    </dataValidation>
    <dataValidation type="list" allowBlank="1" showInputMessage="1" showErrorMessage="1" sqref="P88:P91" xr:uid="{DC2C7990-3EF5-4322-AA18-953D3EFA9318}">
      <formula1>"Yes,No"</formula1>
    </dataValidation>
    <dataValidation type="list" allowBlank="1" showInputMessage="1" showErrorMessage="1" sqref="M12:M39 M46:M91" xr:uid="{883E6D74-C641-45D7-829F-924F2D368BB0}">
      <formula1>"Permanent/Irreversible,Permanant/Reversible,Temporary/Irreversible,Temporary/Reversible,N/A"</formula1>
    </dataValidation>
    <dataValidation type="list" allowBlank="1" showInputMessage="1" showErrorMessage="1" sqref="N81:N87" xr:uid="{74359395-E5D2-49BB-A5A1-43B292A8B4EA}">
      <formula1>"Significant Positive,Minor Positive,Neitral,Uncertain,Minor Negative, Significant Negative"</formula1>
    </dataValidation>
  </dataValidations>
  <pageMargins left="0.7" right="0.7" top="0.75" bottom="0.75" header="0.3" footer="0.3"/>
  <pageSetup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A236D-A8CC-4AC6-9B51-D3844C4E5320}">
  <sheetPr codeName="Sheet29"/>
  <dimension ref="A1:Z94"/>
  <sheetViews>
    <sheetView showGridLines="0" zoomScale="35"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453125" style="113" customWidth="1"/>
    <col min="16" max="16" width="16.54296875" style="113" customWidth="1"/>
    <col min="17" max="17" width="46.1796875" style="113" customWidth="1"/>
    <col min="18" max="18" width="57.81640625" style="113" customWidth="1"/>
    <col min="19" max="19" width="20.542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177</v>
      </c>
      <c r="D1" s="317"/>
      <c r="E1" s="114"/>
      <c r="F1" s="114"/>
      <c r="G1" s="114"/>
      <c r="H1" s="114"/>
      <c r="I1" s="115"/>
      <c r="J1" s="115"/>
      <c r="K1" s="115"/>
      <c r="M1" s="116"/>
      <c r="N1" s="116"/>
      <c r="O1" s="116"/>
    </row>
    <row r="2" spans="1:26" x14ac:dyDescent="0.6">
      <c r="A2" s="112" t="s">
        <v>31</v>
      </c>
      <c r="B2" s="118"/>
      <c r="C2" s="266" t="s">
        <v>469</v>
      </c>
      <c r="D2" s="266"/>
      <c r="E2" s="119"/>
      <c r="F2" s="119"/>
      <c r="G2" s="119"/>
      <c r="H2" s="119"/>
      <c r="M2" s="120"/>
      <c r="N2" s="120"/>
      <c r="O2" s="120"/>
    </row>
    <row r="3" spans="1:26" x14ac:dyDescent="0.6">
      <c r="A3" s="121" t="s">
        <v>32</v>
      </c>
      <c r="B3" s="122"/>
      <c r="C3" s="267" t="s">
        <v>415</v>
      </c>
      <c r="D3" s="267"/>
      <c r="E3" s="119"/>
      <c r="F3" s="119"/>
      <c r="G3" s="119"/>
      <c r="H3" s="119"/>
      <c r="M3" s="120"/>
      <c r="N3" s="120"/>
      <c r="O3" s="120"/>
    </row>
    <row r="4" spans="1:26" x14ac:dyDescent="0.6">
      <c r="A4" s="123" t="s">
        <v>33</v>
      </c>
      <c r="B4" s="124"/>
      <c r="C4" s="318" t="s">
        <v>470</v>
      </c>
      <c r="D4" s="318"/>
      <c r="E4" s="125"/>
      <c r="F4" s="125"/>
      <c r="G4" s="125"/>
      <c r="H4" s="125"/>
      <c r="M4" s="120"/>
      <c r="N4" s="120"/>
      <c r="O4" s="120"/>
    </row>
    <row r="5" spans="1:26" x14ac:dyDescent="0.6">
      <c r="A5" s="121" t="s">
        <v>34</v>
      </c>
      <c r="B5" s="124"/>
      <c r="C5" s="319">
        <v>0.88</v>
      </c>
      <c r="D5" s="320"/>
      <c r="E5" s="125"/>
      <c r="F5" s="125"/>
      <c r="G5" s="125"/>
      <c r="H5" s="125"/>
      <c r="M5" s="120"/>
      <c r="N5" s="120"/>
      <c r="O5" s="120"/>
    </row>
    <row r="6" spans="1:26" ht="128.15" customHeight="1" x14ac:dyDescent="0.6">
      <c r="A6" s="121" t="s">
        <v>35</v>
      </c>
      <c r="B6" s="124"/>
      <c r="C6" s="319" t="s">
        <v>471</v>
      </c>
      <c r="D6" s="320"/>
      <c r="E6" s="160"/>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472</v>
      </c>
      <c r="P12" s="304" t="s">
        <v>305</v>
      </c>
      <c r="Q12" s="269"/>
      <c r="R12" s="269"/>
      <c r="S12" s="323"/>
      <c r="V12" s="256">
        <f>MATCH(C1, RAG!$B$1:B$55, 0)</f>
        <v>10</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307</v>
      </c>
      <c r="K22" s="307" t="s">
        <v>323</v>
      </c>
      <c r="L22" s="307" t="s">
        <v>309</v>
      </c>
      <c r="M22" s="307" t="s">
        <v>310</v>
      </c>
      <c r="N22" s="262" t="s">
        <v>311</v>
      </c>
      <c r="O22" s="265" t="s">
        <v>473</v>
      </c>
      <c r="P22" s="304" t="s">
        <v>305</v>
      </c>
      <c r="Q22" s="269"/>
      <c r="R22" s="269"/>
      <c r="S22" s="323"/>
      <c r="V22" s="256"/>
      <c r="Z22" s="113" t="str">
        <f>IF(R22&gt;0,B22&amp;":"&amp;R22&amp;"
","")</f>
        <v/>
      </c>
    </row>
    <row r="23" spans="1:26" ht="342"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262" t="s">
        <v>306</v>
      </c>
      <c r="J24" s="262" t="s">
        <v>307</v>
      </c>
      <c r="K24" s="262" t="s">
        <v>308</v>
      </c>
      <c r="L24" s="262" t="s">
        <v>309</v>
      </c>
      <c r="M24" s="262" t="s">
        <v>310</v>
      </c>
      <c r="N24" s="262" t="s">
        <v>311</v>
      </c>
      <c r="O24" s="265" t="s">
        <v>474</v>
      </c>
      <c r="P24" s="304" t="s">
        <v>304</v>
      </c>
      <c r="Q24" s="269"/>
      <c r="R24" s="269"/>
      <c r="S24" s="323"/>
      <c r="V24" s="256"/>
      <c r="Z24" s="113" t="str">
        <f>IF(R24&gt;0,B24&amp;":"&amp;R24&amp;"
","")</f>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70"/>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70"/>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70"/>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70"/>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70"/>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70"/>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475</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476</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62" t="s">
        <v>306</v>
      </c>
      <c r="J46" s="262" t="s">
        <v>307</v>
      </c>
      <c r="K46" s="262" t="s">
        <v>308</v>
      </c>
      <c r="L46" s="262" t="s">
        <v>309</v>
      </c>
      <c r="M46" s="262" t="s">
        <v>310</v>
      </c>
      <c r="N46" s="262" t="s">
        <v>311</v>
      </c>
      <c r="O46" s="265" t="s">
        <v>477</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61.5"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307" t="s">
        <v>249</v>
      </c>
      <c r="J51" s="307" t="s">
        <v>249</v>
      </c>
      <c r="K51" s="307" t="s">
        <v>249</v>
      </c>
      <c r="L51" s="307" t="s">
        <v>249</v>
      </c>
      <c r="M51" s="307" t="s">
        <v>249</v>
      </c>
      <c r="N51" s="307" t="s">
        <v>280</v>
      </c>
      <c r="O51" s="286" t="s">
        <v>478</v>
      </c>
      <c r="P51" s="250"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17.75"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309</v>
      </c>
      <c r="M53" s="262" t="s">
        <v>310</v>
      </c>
      <c r="N53" s="262" t="s">
        <v>311</v>
      </c>
      <c r="O53" s="265" t="s">
        <v>479</v>
      </c>
      <c r="P53" s="292" t="s">
        <v>304</v>
      </c>
      <c r="Q53" s="269"/>
      <c r="R53" s="253" t="s">
        <v>480</v>
      </c>
      <c r="S53" s="322"/>
      <c r="V53" s="256"/>
      <c r="Z53" s="113" t="str">
        <f>IF(R53&gt;0,B53&amp;":"&amp;R53&amp;"
","")</f>
        <v xml:space="preserve">IIA8:Local Plan Policy CN2: Energy Infrastructure provides enhancement as electric vehicle charging must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93"/>
      <c r="Q54" s="270"/>
      <c r="R54" s="254"/>
      <c r="S54" s="322"/>
      <c r="V54" s="257"/>
    </row>
    <row r="55" spans="1:26" x14ac:dyDescent="0.6">
      <c r="A55" s="290"/>
      <c r="B55" s="260"/>
      <c r="C55" s="142" t="s">
        <v>367</v>
      </c>
      <c r="D55" s="134" t="s">
        <v>304</v>
      </c>
      <c r="E55" s="293"/>
      <c r="F55" s="284"/>
      <c r="G55" s="284"/>
      <c r="H55" s="284"/>
      <c r="I55" s="263"/>
      <c r="J55" s="263"/>
      <c r="K55" s="263"/>
      <c r="L55" s="263"/>
      <c r="M55" s="263"/>
      <c r="N55" s="263"/>
      <c r="O55" s="266"/>
      <c r="P55" s="293"/>
      <c r="Q55" s="270"/>
      <c r="R55" s="254"/>
      <c r="S55" s="322"/>
      <c r="V55" s="257"/>
    </row>
    <row r="56" spans="1:26" x14ac:dyDescent="0.6">
      <c r="A56" s="290"/>
      <c r="B56" s="260"/>
      <c r="C56" s="134" t="s">
        <v>368</v>
      </c>
      <c r="D56" s="134" t="s">
        <v>304</v>
      </c>
      <c r="E56" s="293"/>
      <c r="F56" s="284"/>
      <c r="G56" s="284"/>
      <c r="H56" s="284"/>
      <c r="I56" s="263"/>
      <c r="J56" s="263"/>
      <c r="K56" s="263"/>
      <c r="L56" s="263"/>
      <c r="M56" s="263"/>
      <c r="N56" s="263"/>
      <c r="O56" s="266"/>
      <c r="P56" s="293"/>
      <c r="Q56" s="270"/>
      <c r="R56" s="254"/>
      <c r="S56" s="322"/>
      <c r="V56" s="257"/>
    </row>
    <row r="57" spans="1:26" ht="137.15" customHeight="1" thickBot="1" x14ac:dyDescent="0.65">
      <c r="A57" s="291"/>
      <c r="B57" s="261"/>
      <c r="C57" s="135" t="s">
        <v>369</v>
      </c>
      <c r="D57" s="134" t="s">
        <v>305</v>
      </c>
      <c r="E57" s="294"/>
      <c r="F57" s="285"/>
      <c r="G57" s="285"/>
      <c r="H57" s="285"/>
      <c r="I57" s="279"/>
      <c r="J57" s="279"/>
      <c r="K57" s="279"/>
      <c r="L57" s="279"/>
      <c r="M57" s="279"/>
      <c r="N57" s="279"/>
      <c r="O57" s="267"/>
      <c r="P57" s="294"/>
      <c r="Q57" s="271"/>
      <c r="R57" s="282"/>
      <c r="S57" s="322"/>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282</v>
      </c>
      <c r="O58" s="265" t="s">
        <v>481</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287.14999999999998"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1</v>
      </c>
      <c r="H61" s="283">
        <f ca="1">COUNTIFS(INDIRECT("RAG!$C$"&amp;$V12&amp;":$BB$"&amp;$V12),H$11,RAG!$C$3:$BB$3,$B61)</f>
        <v>4</v>
      </c>
      <c r="I61" s="262" t="s">
        <v>249</v>
      </c>
      <c r="J61" s="262" t="s">
        <v>249</v>
      </c>
      <c r="K61" s="262" t="s">
        <v>249</v>
      </c>
      <c r="L61" s="262" t="s">
        <v>249</v>
      </c>
      <c r="M61" s="262" t="s">
        <v>249</v>
      </c>
      <c r="N61" s="262" t="s">
        <v>280</v>
      </c>
      <c r="O61" s="265" t="s">
        <v>482</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1</v>
      </c>
      <c r="H69" s="283">
        <f ca="1">COUNTIFS(INDIRECT("RAG!$C$"&amp;$V12&amp;":$BB$"&amp;$V12),H$11,RAG!$C$3:$BB$3,$B69)</f>
        <v>5</v>
      </c>
      <c r="I69" s="262" t="s">
        <v>306</v>
      </c>
      <c r="J69" s="262" t="s">
        <v>307</v>
      </c>
      <c r="K69" s="262" t="s">
        <v>308</v>
      </c>
      <c r="L69" s="262" t="s">
        <v>309</v>
      </c>
      <c r="M69" s="262" t="s">
        <v>310</v>
      </c>
      <c r="N69" s="262" t="s">
        <v>282</v>
      </c>
      <c r="O69" s="286" t="s">
        <v>483</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12.4"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484</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97.64999999999998"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62" t="s">
        <v>306</v>
      </c>
      <c r="J81" s="262" t="s">
        <v>307</v>
      </c>
      <c r="K81" s="262" t="s">
        <v>346</v>
      </c>
      <c r="L81" s="262" t="s">
        <v>309</v>
      </c>
      <c r="M81" s="262" t="s">
        <v>310</v>
      </c>
      <c r="N81" s="262" t="s">
        <v>279</v>
      </c>
      <c r="O81" s="265" t="s">
        <v>401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66"/>
      <c r="P82" s="251"/>
      <c r="Q82" s="270"/>
      <c r="R82" s="270"/>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70"/>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70"/>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70"/>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70"/>
      <c r="S86" s="323"/>
      <c r="V86" s="257"/>
    </row>
    <row r="87" spans="1:26" ht="52.5" thickBot="1" x14ac:dyDescent="0.65">
      <c r="A87" s="280"/>
      <c r="B87" s="261"/>
      <c r="C87" s="145" t="s">
        <v>407</v>
      </c>
      <c r="D87" s="134" t="s">
        <v>304</v>
      </c>
      <c r="E87" s="278"/>
      <c r="F87" s="261"/>
      <c r="G87" s="261"/>
      <c r="H87" s="261"/>
      <c r="I87" s="279"/>
      <c r="J87" s="279"/>
      <c r="K87" s="279"/>
      <c r="L87" s="279"/>
      <c r="M87" s="279"/>
      <c r="N87" s="279"/>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187.4"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m3cPbkCXJ6BHW1N2aHW6bg4mYr7WyzzFp9KutPl6uSjvLhlnThq6V9Wfd8rFA+V3riYhGD9l3WwOlbdjCuSuTA==" saltValue="6ws7LdaniTnEAtlT9Gul0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124" priority="1">
      <formula>$D12="No"</formula>
    </cfRule>
  </conditionalFormatting>
  <conditionalFormatting sqref="F12:F91">
    <cfRule type="cellIs" dxfId="3123" priority="4" operator="greaterThan">
      <formula>0</formula>
    </cfRule>
  </conditionalFormatting>
  <conditionalFormatting sqref="G12:G91">
    <cfRule type="cellIs" dxfId="3122" priority="3" operator="greaterThan">
      <formula>0</formula>
    </cfRule>
  </conditionalFormatting>
  <conditionalFormatting sqref="H12:H91">
    <cfRule type="cellIs" dxfId="3121" priority="2" operator="greaterThan">
      <formula>0</formula>
    </cfRule>
  </conditionalFormatting>
  <conditionalFormatting sqref="N12">
    <cfRule type="cellIs" dxfId="3120" priority="36" operator="equal">
      <formula>"Minor Positive"</formula>
    </cfRule>
    <cfRule type="cellIs" dxfId="3119" priority="38" operator="equal">
      <formula>"Neutral"</formula>
    </cfRule>
    <cfRule type="cellIs" dxfId="3118" priority="37" operator="equal">
      <formula>"Significant Positive"</formula>
    </cfRule>
    <cfRule type="cellIs" dxfId="3117" priority="34" operator="equal">
      <formula>"Minor Negative"</formula>
    </cfRule>
    <cfRule type="cellIs" dxfId="3116" priority="35" operator="equal">
      <formula>"Significant Negative"</formula>
    </cfRule>
  </conditionalFormatting>
  <conditionalFormatting sqref="N22">
    <cfRule type="cellIs" dxfId="3115" priority="39" operator="equal">
      <formula>"Significant Negative"</formula>
    </cfRule>
    <cfRule type="cellIs" dxfId="3114" priority="40" operator="equal">
      <formula>"Minor Negative"</formula>
    </cfRule>
    <cfRule type="cellIs" dxfId="3113" priority="41" operator="equal">
      <formula>"Uncertain"</formula>
    </cfRule>
    <cfRule type="cellIs" dxfId="3112" priority="42" operator="equal">
      <formula>"Neutral"</formula>
    </cfRule>
    <cfRule type="cellIs" dxfId="3111" priority="43" operator="equal">
      <formula>"Minor Positive"</formula>
    </cfRule>
    <cfRule type="cellIs" dxfId="3110" priority="44" operator="equal">
      <formula>"Significant Positive"</formula>
    </cfRule>
  </conditionalFormatting>
  <conditionalFormatting sqref="N24">
    <cfRule type="cellIs" dxfId="3109" priority="45" operator="equal">
      <formula>"Significant Negative"</formula>
    </cfRule>
    <cfRule type="cellIs" dxfId="3108" priority="46" operator="equal">
      <formula>"Minor Negative"</formula>
    </cfRule>
    <cfRule type="cellIs" dxfId="3107" priority="47" operator="equal">
      <formula>"Uncertain"</formula>
    </cfRule>
    <cfRule type="cellIs" dxfId="3106" priority="48" operator="equal">
      <formula>"Neutral"</formula>
    </cfRule>
    <cfRule type="cellIs" dxfId="3105" priority="49" operator="equal">
      <formula>"Minor Positive"</formula>
    </cfRule>
    <cfRule type="cellIs" dxfId="3104" priority="50" operator="equal">
      <formula>"Significant Positive"</formula>
    </cfRule>
  </conditionalFormatting>
  <conditionalFormatting sqref="N32">
    <cfRule type="cellIs" dxfId="3103" priority="51" operator="equal">
      <formula>"Significant Negative"</formula>
    </cfRule>
    <cfRule type="cellIs" dxfId="3102" priority="52" operator="equal">
      <formula>"Minor Negative"</formula>
    </cfRule>
    <cfRule type="cellIs" dxfId="3101" priority="53" operator="equal">
      <formula>"Uncertain"</formula>
    </cfRule>
    <cfRule type="cellIs" dxfId="3100" priority="54" operator="equal">
      <formula>"Neutral"</formula>
    </cfRule>
    <cfRule type="cellIs" dxfId="3099" priority="55" operator="equal">
      <formula>"Minor Positive"</formula>
    </cfRule>
    <cfRule type="cellIs" dxfId="3098" priority="56" operator="equal">
      <formula>"Significant Positive"</formula>
    </cfRule>
  </conditionalFormatting>
  <conditionalFormatting sqref="N40">
    <cfRule type="cellIs" dxfId="3097" priority="66" operator="equal">
      <formula>"Neutral"</formula>
    </cfRule>
    <cfRule type="cellIs" dxfId="3096" priority="65" operator="equal">
      <formula>"Uncertain"</formula>
    </cfRule>
    <cfRule type="cellIs" dxfId="3095" priority="64" operator="equal">
      <formula>"Minor Negative"</formula>
    </cfRule>
    <cfRule type="cellIs" dxfId="3094" priority="63" operator="equal">
      <formula>"Significant Negative"</formula>
    </cfRule>
    <cfRule type="cellIs" dxfId="3093" priority="68" operator="equal">
      <formula>"Significant Positive"</formula>
    </cfRule>
    <cfRule type="cellIs" dxfId="3092" priority="67" operator="equal">
      <formula>"Minor Positive"</formula>
    </cfRule>
  </conditionalFormatting>
  <conditionalFormatting sqref="N46">
    <cfRule type="cellIs" dxfId="3091" priority="70" operator="equal">
      <formula>"Minor Negative"</formula>
    </cfRule>
    <cfRule type="cellIs" dxfId="3090" priority="72" operator="equal">
      <formula>"Neutral"</formula>
    </cfRule>
    <cfRule type="cellIs" dxfId="3089" priority="73" operator="equal">
      <formula>"Minor Positive"</formula>
    </cfRule>
    <cfRule type="cellIs" dxfId="3088" priority="74" operator="equal">
      <formula>"Significant Positive"</formula>
    </cfRule>
    <cfRule type="cellIs" dxfId="3087" priority="71" operator="equal">
      <formula>"Uncertain"</formula>
    </cfRule>
    <cfRule type="cellIs" dxfId="3086" priority="69" operator="equal">
      <formula>"Significant Negative"</formula>
    </cfRule>
  </conditionalFormatting>
  <conditionalFormatting sqref="N51">
    <cfRule type="cellIs" dxfId="3085" priority="62" operator="equal">
      <formula>"Significant Positive"</formula>
    </cfRule>
    <cfRule type="cellIs" dxfId="3084" priority="60" operator="equal">
      <formula>"Neutral"</formula>
    </cfRule>
    <cfRule type="cellIs" dxfId="3083" priority="61" operator="equal">
      <formula>"Minor Positive"</formula>
    </cfRule>
    <cfRule type="cellIs" dxfId="3082" priority="59" operator="equal">
      <formula>"Uncertain"</formula>
    </cfRule>
    <cfRule type="cellIs" dxfId="3081" priority="58" operator="equal">
      <formula>"Minor Negative"</formula>
    </cfRule>
    <cfRule type="cellIs" dxfId="3080" priority="57" operator="equal">
      <formula>"Significant Negative"</formula>
    </cfRule>
  </conditionalFormatting>
  <conditionalFormatting sqref="N53">
    <cfRule type="cellIs" dxfId="3079" priority="75" operator="equal">
      <formula>"Significant Negative"</formula>
    </cfRule>
    <cfRule type="cellIs" dxfId="3078" priority="76" operator="equal">
      <formula>"Minor Negative"</formula>
    </cfRule>
    <cfRule type="cellIs" dxfId="3077" priority="77" operator="equal">
      <formula>"Uncertain"</formula>
    </cfRule>
    <cfRule type="cellIs" dxfId="3076" priority="78" operator="equal">
      <formula>"Neutral"</formula>
    </cfRule>
    <cfRule type="cellIs" dxfId="3075" priority="79" operator="equal">
      <formula>"Minor Positive"</formula>
    </cfRule>
    <cfRule type="cellIs" dxfId="3074" priority="80" operator="equal">
      <formula>"Significant Positive"</formula>
    </cfRule>
  </conditionalFormatting>
  <conditionalFormatting sqref="N58">
    <cfRule type="cellIs" dxfId="3073" priority="15" operator="equal">
      <formula>"Minor Negative"</formula>
    </cfRule>
    <cfRule type="cellIs" dxfId="3072" priority="16" operator="equal">
      <formula>"Uncertain"</formula>
    </cfRule>
    <cfRule type="cellIs" dxfId="3071" priority="17" operator="equal">
      <formula>"Neutral"</formula>
    </cfRule>
    <cfRule type="cellIs" dxfId="3070" priority="18" operator="equal">
      <formula>"Minor Positive"</formula>
    </cfRule>
    <cfRule type="cellIs" dxfId="3069" priority="14" operator="equal">
      <formula>"Significant Negative"</formula>
    </cfRule>
    <cfRule type="cellIs" dxfId="3068" priority="19" operator="equal">
      <formula>"Significant Positive"</formula>
    </cfRule>
  </conditionalFormatting>
  <conditionalFormatting sqref="N61">
    <cfRule type="cellIs" dxfId="3067" priority="93" operator="equal">
      <formula>"Significant Negative"</formula>
    </cfRule>
    <cfRule type="cellIs" dxfId="3066" priority="94" operator="equal">
      <formula>"Minor Negative"</formula>
    </cfRule>
    <cfRule type="cellIs" dxfId="3065" priority="95" operator="equal">
      <formula>"Uncertain"</formula>
    </cfRule>
    <cfRule type="cellIs" dxfId="3064" priority="96" operator="equal">
      <formula>"Neutral"</formula>
    </cfRule>
    <cfRule type="cellIs" dxfId="3063" priority="97" operator="equal">
      <formula>"Minor Positive"</formula>
    </cfRule>
    <cfRule type="cellIs" dxfId="3062" priority="98" operator="equal">
      <formula>"Significant Positive"</formula>
    </cfRule>
  </conditionalFormatting>
  <conditionalFormatting sqref="N69">
    <cfRule type="cellIs" dxfId="3061" priority="9" operator="equal">
      <formula>"Minor Negative"</formula>
    </cfRule>
    <cfRule type="cellIs" dxfId="3060" priority="10" operator="equal">
      <formula>"Uncertain"</formula>
    </cfRule>
    <cfRule type="cellIs" dxfId="3059" priority="11" operator="equal">
      <formula>"Neutral"</formula>
    </cfRule>
    <cfRule type="cellIs" dxfId="3058" priority="12" operator="equal">
      <formula>"Minor Positive"</formula>
    </cfRule>
    <cfRule type="cellIs" dxfId="3057" priority="13" operator="equal">
      <formula>"Significant Positive"</formula>
    </cfRule>
    <cfRule type="cellIs" dxfId="3056" priority="8" operator="equal">
      <formula>"Significant Negative"</formula>
    </cfRule>
  </conditionalFormatting>
  <conditionalFormatting sqref="N76">
    <cfRule type="cellIs" dxfId="3055" priority="105" operator="equal">
      <formula>"Significant Negative"</formula>
    </cfRule>
    <cfRule type="cellIs" dxfId="3054" priority="106" operator="equal">
      <formula>"Minor Negative"</formula>
    </cfRule>
    <cfRule type="cellIs" dxfId="3053" priority="107" operator="equal">
      <formula>"Uncertain"</formula>
    </cfRule>
    <cfRule type="cellIs" dxfId="3052" priority="108" operator="equal">
      <formula>"Neutral"</formula>
    </cfRule>
    <cfRule type="cellIs" dxfId="3051" priority="109" operator="equal">
      <formula>"Minor Positive"</formula>
    </cfRule>
    <cfRule type="cellIs" dxfId="3050" priority="110" operator="equal">
      <formula>"Significant Positive"</formula>
    </cfRule>
  </conditionalFormatting>
  <conditionalFormatting sqref="N81">
    <cfRule type="cellIs" dxfId="3049" priority="111" operator="equal">
      <formula>"Significant Negative"</formula>
    </cfRule>
    <cfRule type="cellIs" dxfId="3048" priority="112" operator="equal">
      <formula>"Minor Negative"</formula>
    </cfRule>
    <cfRule type="cellIs" dxfId="3047" priority="113" operator="equal">
      <formula>"Uncertain"</formula>
    </cfRule>
    <cfRule type="cellIs" dxfId="3046" priority="114" operator="equal">
      <formula>"Neutral"</formula>
    </cfRule>
    <cfRule type="cellIs" dxfId="3045" priority="115" operator="equal">
      <formula>"Minor Positive"</formula>
    </cfRule>
    <cfRule type="cellIs" dxfId="3044" priority="116" operator="equal">
      <formula>"Significant Positive"</formula>
    </cfRule>
  </conditionalFormatting>
  <conditionalFormatting sqref="N88">
    <cfRule type="cellIs" dxfId="3043" priority="117" operator="equal">
      <formula>"Significant Negative"</formula>
    </cfRule>
    <cfRule type="cellIs" dxfId="3042" priority="118" operator="equal">
      <formula>"Minor Negative"</formula>
    </cfRule>
    <cfRule type="cellIs" dxfId="3041" priority="119" operator="equal">
      <formula>"Uncertain"</formula>
    </cfRule>
    <cfRule type="cellIs" dxfId="3040" priority="120" operator="equal">
      <formula>"Neutral"</formula>
    </cfRule>
    <cfRule type="cellIs" dxfId="3039" priority="121" operator="equal">
      <formula>"Minor Positive"</formula>
    </cfRule>
    <cfRule type="cellIs" dxfId="3038" priority="122" operator="equal">
      <formula>"Significant Positive"</formula>
    </cfRule>
  </conditionalFormatting>
  <dataValidations count="9">
    <dataValidation type="list" allowBlank="1" showInputMessage="1" showErrorMessage="1" sqref="N81:N87" xr:uid="{033C08EF-A161-45DB-A608-06CAF41405F2}">
      <formula1>"Significant Positive,Minor Positive,Neitral,Uncertain,Minor Negative, Significant Negative"</formula1>
    </dataValidation>
    <dataValidation type="list" allowBlank="1" showInputMessage="1" showErrorMessage="1" sqref="M12:M91" xr:uid="{4FDC5975-BA8D-465A-848B-9F51AB636EE3}">
      <formula1>"Permanent/Irreversible,Permanant/Reversible,Temporary/Irreversible,Temporary/Reversible,N/A"</formula1>
    </dataValidation>
    <dataValidation type="list" allowBlank="1" showInputMessage="1" showErrorMessage="1" sqref="P81:P91 P69:P75" xr:uid="{E995CB50-F6FF-4725-B8AD-A8D7841DB9F8}">
      <formula1>"Yes,No"</formula1>
    </dataValidation>
    <dataValidation type="list" allowBlank="1" showInputMessage="1" showErrorMessage="1" sqref="N12 N88:N91 N22:N80" xr:uid="{604CB27C-32EA-4B10-B859-DF4CE4A4ABC5}">
      <formula1>"Significant Positive,Minor Positive,Neutral,Uncertain,Minor Negative,Significant Negative"</formula1>
    </dataValidation>
    <dataValidation type="list" allowBlank="1" showInputMessage="1" showErrorMessage="1" sqref="L12 L22:L91" xr:uid="{D4287678-1BC1-4FB3-AB1C-0CC0ED944771}">
      <formula1>"Localised,District-wide,Regional,National,N/A"</formula1>
    </dataValidation>
    <dataValidation type="list" allowBlank="1" showInputMessage="1" showErrorMessage="1" sqref="K12 K22:K91" xr:uid="{5896EBED-F9CA-4A1B-8688-62BFE6792DB5}">
      <formula1>"Short(&lt;5yrs),Short/Medium,Medium(10yrs),Medium/Long,Long(20+yrs),N/A"</formula1>
    </dataValidation>
    <dataValidation type="list" allowBlank="1" showInputMessage="1" showErrorMessage="1" sqref="J12 J22:J91" xr:uid="{5EC6E0A5-D436-4C80-AC1A-AC1687BD08B2}">
      <formula1>"Low,Medium,High,N/A"</formula1>
    </dataValidation>
    <dataValidation type="list" allowBlank="1" showInputMessage="1" showErrorMessage="1" sqref="I12:I91" xr:uid="{72D4B376-3D79-4011-8D07-DF57E323CE22}">
      <formula1>"Direct,Indirect,N/A"</formula1>
    </dataValidation>
    <dataValidation type="list" allowBlank="1" showInputMessage="1" showErrorMessage="1" sqref="D12:D91" xr:uid="{D32A8CE1-3D4A-41E0-8278-CA377D9FCF8B}">
      <formula1>"Yes, No"</formula1>
    </dataValidation>
  </dataValidations>
  <pageMargins left="0.7" right="0.7" top="0.75" bottom="0.75" header="0.3" footer="0.3"/>
  <pageSetup orientation="portrait"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95FC1-86BC-4799-9260-714A37F20544}">
  <sheetPr codeName="Sheet7"/>
  <dimension ref="A1:Z94"/>
  <sheetViews>
    <sheetView showGridLines="0" zoomScale="39" zoomScaleNormal="25" workbookViewId="0">
      <selection activeCell="O46" sqref="O46:O57"/>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0" style="113" customWidth="1"/>
    <col min="16" max="16" width="16.54296875" style="113" customWidth="1"/>
    <col min="17" max="17" width="36.453125" style="113" customWidth="1"/>
    <col min="18" max="18" width="53.81640625" style="113" customWidth="1"/>
    <col min="19" max="19" width="23.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4.1796875" style="113" hidden="1" customWidth="1"/>
    <col min="27" max="27" width="8.54296875" style="113" customWidth="1"/>
    <col min="28" max="16384" width="8.54296875" style="113"/>
  </cols>
  <sheetData>
    <row r="1" spans="1:26" x14ac:dyDescent="0.6">
      <c r="A1" s="112" t="s">
        <v>30</v>
      </c>
      <c r="C1" s="328" t="s">
        <v>178</v>
      </c>
      <c r="D1" s="328"/>
      <c r="E1" s="114"/>
      <c r="F1" s="114"/>
      <c r="G1" s="114"/>
      <c r="H1" s="114"/>
      <c r="I1" s="115"/>
      <c r="J1" s="115"/>
      <c r="K1" s="115"/>
      <c r="M1" s="116"/>
      <c r="N1" s="116"/>
      <c r="O1" s="116"/>
    </row>
    <row r="2" spans="1:26" x14ac:dyDescent="0.6">
      <c r="A2" s="112" t="s">
        <v>31</v>
      </c>
      <c r="B2" s="118"/>
      <c r="C2" s="329" t="s">
        <v>485</v>
      </c>
      <c r="D2" s="329"/>
      <c r="E2" s="119"/>
      <c r="F2" s="119"/>
      <c r="G2" s="119"/>
      <c r="H2" s="119"/>
      <c r="M2" s="120"/>
      <c r="N2" s="120"/>
      <c r="O2" s="120"/>
    </row>
    <row r="3" spans="1:26" x14ac:dyDescent="0.6">
      <c r="A3" s="121" t="s">
        <v>32</v>
      </c>
      <c r="B3" s="122"/>
      <c r="C3" s="330" t="s">
        <v>433</v>
      </c>
      <c r="D3" s="330"/>
      <c r="E3" s="119"/>
      <c r="F3" s="119"/>
      <c r="G3" s="119"/>
      <c r="H3" s="119"/>
      <c r="M3" s="120"/>
      <c r="N3" s="120"/>
      <c r="O3" s="120"/>
    </row>
    <row r="4" spans="1:26" x14ac:dyDescent="0.6">
      <c r="A4" s="123" t="s">
        <v>33</v>
      </c>
      <c r="B4" s="124"/>
      <c r="C4" s="331" t="s">
        <v>486</v>
      </c>
      <c r="D4" s="331"/>
      <c r="E4" s="125"/>
      <c r="F4" s="125"/>
      <c r="G4" s="125"/>
      <c r="H4" s="125"/>
      <c r="M4" s="120"/>
      <c r="N4" s="120"/>
      <c r="O4" s="120"/>
    </row>
    <row r="5" spans="1:26" x14ac:dyDescent="0.6">
      <c r="A5" s="121" t="s">
        <v>34</v>
      </c>
      <c r="B5" s="124"/>
      <c r="C5" s="319">
        <v>1.84</v>
      </c>
      <c r="D5" s="320"/>
      <c r="E5" s="125"/>
      <c r="F5" s="125"/>
      <c r="G5" s="125"/>
      <c r="H5" s="125"/>
      <c r="M5" s="120"/>
      <c r="N5" s="120"/>
      <c r="O5" s="120"/>
    </row>
    <row r="6" spans="1:26" ht="194.15" customHeight="1" x14ac:dyDescent="0.6">
      <c r="A6" s="121" t="s">
        <v>35</v>
      </c>
      <c r="B6" s="124"/>
      <c r="C6" s="332" t="s">
        <v>487</v>
      </c>
      <c r="D6" s="333"/>
      <c r="E6" s="125"/>
      <c r="F6" s="125"/>
      <c r="G6" s="125"/>
      <c r="H6" s="125"/>
      <c r="M6" s="120"/>
      <c r="N6" s="120"/>
      <c r="O6" s="120"/>
    </row>
    <row r="7" spans="1:26" x14ac:dyDescent="0.6">
      <c r="A7" s="121" t="s">
        <v>36</v>
      </c>
      <c r="B7" s="124"/>
      <c r="C7" s="332" t="s">
        <v>291</v>
      </c>
      <c r="D7" s="333"/>
      <c r="E7" s="125"/>
      <c r="F7" s="125"/>
      <c r="G7" s="125"/>
      <c r="H7" s="125"/>
      <c r="M7" s="120"/>
      <c r="N7" s="120"/>
      <c r="O7" s="120"/>
    </row>
    <row r="8" spans="1:26" x14ac:dyDescent="0.6">
      <c r="A8" s="121" t="s">
        <v>37</v>
      </c>
      <c r="B8" s="124"/>
      <c r="C8" s="332" t="s">
        <v>418</v>
      </c>
      <c r="D8" s="333"/>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439</v>
      </c>
      <c r="K12" s="310" t="s">
        <v>308</v>
      </c>
      <c r="L12" s="310" t="s">
        <v>309</v>
      </c>
      <c r="M12" s="310" t="s">
        <v>310</v>
      </c>
      <c r="N12" s="279" t="s">
        <v>311</v>
      </c>
      <c r="O12" s="265" t="s">
        <v>488</v>
      </c>
      <c r="P12" s="304" t="s">
        <v>305</v>
      </c>
      <c r="Q12" s="269"/>
      <c r="R12" s="269"/>
      <c r="S12" s="323"/>
      <c r="V12" s="256">
        <f>MATCH(C1, RAG!$B$1:B$55, 0)</f>
        <v>11</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305</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305</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305</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2</v>
      </c>
      <c r="H22" s="283">
        <f ca="1">COUNTIFS(INDIRECT("RAG!$C$"&amp;$V12&amp;":$BB$"&amp;$V12),H$11,RAG!$C$3:$BB$3,$B22)</f>
        <v>0</v>
      </c>
      <c r="I22" s="310" t="s">
        <v>306</v>
      </c>
      <c r="J22" s="307" t="s">
        <v>439</v>
      </c>
      <c r="K22" s="307" t="s">
        <v>323</v>
      </c>
      <c r="L22" s="307" t="s">
        <v>309</v>
      </c>
      <c r="M22" s="307" t="s">
        <v>310</v>
      </c>
      <c r="N22" s="262" t="s">
        <v>311</v>
      </c>
      <c r="O22" s="265" t="s">
        <v>489</v>
      </c>
      <c r="P22" s="304" t="s">
        <v>305</v>
      </c>
      <c r="Q22" s="269"/>
      <c r="R22" s="269"/>
      <c r="S22" s="323"/>
      <c r="V22" s="256"/>
      <c r="Z22" s="113" t="str">
        <f>IF(R22&gt;0,B22&amp;":"&amp;R22&amp;"
","")</f>
        <v/>
      </c>
    </row>
    <row r="23" spans="1:26" ht="324.64999999999998"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262" t="s">
        <v>306</v>
      </c>
      <c r="J24" s="262" t="s">
        <v>439</v>
      </c>
      <c r="K24" s="262" t="s">
        <v>308</v>
      </c>
      <c r="L24" s="262" t="s">
        <v>309</v>
      </c>
      <c r="M24" s="262" t="s">
        <v>310</v>
      </c>
      <c r="N24" s="262" t="s">
        <v>311</v>
      </c>
      <c r="O24" s="265" t="s">
        <v>490</v>
      </c>
      <c r="P24" s="304" t="s">
        <v>304</v>
      </c>
      <c r="Q24" s="269"/>
      <c r="R24" s="253"/>
      <c r="S24" s="323"/>
      <c r="V24" s="256"/>
      <c r="Z24" s="113" t="str">
        <f>IF(R24&gt;0,B24&amp;":"&amp;R24&amp;"
","")</f>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439</v>
      </c>
      <c r="K32" s="262" t="s">
        <v>308</v>
      </c>
      <c r="L32" s="262" t="s">
        <v>309</v>
      </c>
      <c r="M32" s="262" t="s">
        <v>310</v>
      </c>
      <c r="N32" s="262" t="s">
        <v>311</v>
      </c>
      <c r="O32" s="265" t="s">
        <v>491</v>
      </c>
      <c r="P32" s="304" t="s">
        <v>304</v>
      </c>
      <c r="Q32" s="253"/>
      <c r="R32" s="253"/>
      <c r="S32" s="323"/>
      <c r="V32" s="256"/>
      <c r="Z32" s="113" t="str">
        <f>IF(R32&gt;0,B32&amp;":"&amp;R32&amp;"
","")</f>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463</v>
      </c>
      <c r="K40" s="262" t="s">
        <v>308</v>
      </c>
      <c r="L40" s="262" t="s">
        <v>364</v>
      </c>
      <c r="M40" s="262" t="s">
        <v>440</v>
      </c>
      <c r="N40" s="262" t="s">
        <v>311</v>
      </c>
      <c r="O40" s="265" t="s">
        <v>492</v>
      </c>
      <c r="P40" s="304" t="s">
        <v>305</v>
      </c>
      <c r="Q40" s="269"/>
      <c r="R40" s="269"/>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305"/>
      <c r="Q41" s="270"/>
      <c r="R41" s="270"/>
      <c r="S41" s="323"/>
      <c r="V41" s="257"/>
    </row>
    <row r="42" spans="1:26" ht="52" x14ac:dyDescent="0.6">
      <c r="A42" s="290"/>
      <c r="B42" s="260"/>
      <c r="C42" s="137" t="s">
        <v>349</v>
      </c>
      <c r="D42" s="134" t="s">
        <v>305</v>
      </c>
      <c r="E42" s="277"/>
      <c r="F42" s="260"/>
      <c r="G42" s="260"/>
      <c r="H42" s="260"/>
      <c r="I42" s="263"/>
      <c r="J42" s="263"/>
      <c r="K42" s="263"/>
      <c r="L42" s="263"/>
      <c r="M42" s="263"/>
      <c r="N42" s="263"/>
      <c r="O42" s="266"/>
      <c r="P42" s="305"/>
      <c r="Q42" s="270"/>
      <c r="R42" s="270"/>
      <c r="S42" s="323"/>
      <c r="V42" s="257"/>
    </row>
    <row r="43" spans="1:26" ht="78" x14ac:dyDescent="0.6">
      <c r="A43" s="290"/>
      <c r="B43" s="260"/>
      <c r="C43" s="137" t="s">
        <v>350</v>
      </c>
      <c r="D43" s="134" t="s">
        <v>304</v>
      </c>
      <c r="E43" s="277"/>
      <c r="F43" s="260"/>
      <c r="G43" s="260"/>
      <c r="H43" s="260"/>
      <c r="I43" s="263"/>
      <c r="J43" s="263"/>
      <c r="K43" s="263"/>
      <c r="L43" s="263"/>
      <c r="M43" s="263"/>
      <c r="N43" s="263"/>
      <c r="O43" s="266"/>
      <c r="P43" s="305"/>
      <c r="Q43" s="270"/>
      <c r="R43" s="270"/>
      <c r="S43" s="323"/>
      <c r="V43" s="257"/>
    </row>
    <row r="44" spans="1:26" ht="104" x14ac:dyDescent="0.6">
      <c r="A44" s="290"/>
      <c r="B44" s="260"/>
      <c r="C44" s="137" t="s">
        <v>351</v>
      </c>
      <c r="D44" s="134" t="s">
        <v>304</v>
      </c>
      <c r="E44" s="277"/>
      <c r="F44" s="260"/>
      <c r="G44" s="260"/>
      <c r="H44" s="260"/>
      <c r="I44" s="263"/>
      <c r="J44" s="263"/>
      <c r="K44" s="263"/>
      <c r="L44" s="263"/>
      <c r="M44" s="263"/>
      <c r="N44" s="263"/>
      <c r="O44" s="266"/>
      <c r="P44" s="305"/>
      <c r="Q44" s="270"/>
      <c r="R44" s="270"/>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306"/>
      <c r="Q45" s="271"/>
      <c r="R45" s="271"/>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439</v>
      </c>
      <c r="K46" s="262" t="s">
        <v>308</v>
      </c>
      <c r="L46" s="262" t="s">
        <v>309</v>
      </c>
      <c r="M46" s="262" t="s">
        <v>310</v>
      </c>
      <c r="N46" s="262" t="s">
        <v>311</v>
      </c>
      <c r="O46" s="265" t="s">
        <v>493</v>
      </c>
      <c r="P46" s="304" t="s">
        <v>304</v>
      </c>
      <c r="Q46" s="269"/>
      <c r="R46" s="269"/>
      <c r="S46" s="322"/>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70"/>
      <c r="R47" s="270"/>
      <c r="S47" s="322"/>
      <c r="V47" s="257"/>
    </row>
    <row r="48" spans="1:26" ht="52" x14ac:dyDescent="0.6">
      <c r="A48" s="290"/>
      <c r="B48" s="260"/>
      <c r="C48" s="137" t="s">
        <v>356</v>
      </c>
      <c r="D48" s="134" t="s">
        <v>305</v>
      </c>
      <c r="E48" s="277"/>
      <c r="F48" s="260"/>
      <c r="G48" s="260"/>
      <c r="H48" s="260"/>
      <c r="I48" s="263"/>
      <c r="J48" s="263"/>
      <c r="K48" s="263"/>
      <c r="L48" s="263"/>
      <c r="M48" s="263"/>
      <c r="N48" s="263"/>
      <c r="O48" s="266"/>
      <c r="P48" s="305"/>
      <c r="Q48" s="270"/>
      <c r="R48" s="270"/>
      <c r="S48" s="322"/>
      <c r="V48" s="257"/>
    </row>
    <row r="49" spans="1:26" ht="52" x14ac:dyDescent="0.6">
      <c r="A49" s="290"/>
      <c r="B49" s="260"/>
      <c r="C49" s="137" t="s">
        <v>357</v>
      </c>
      <c r="D49" s="134" t="s">
        <v>304</v>
      </c>
      <c r="E49" s="277"/>
      <c r="F49" s="260"/>
      <c r="G49" s="260"/>
      <c r="H49" s="260"/>
      <c r="I49" s="263"/>
      <c r="J49" s="263"/>
      <c r="K49" s="263"/>
      <c r="L49" s="263"/>
      <c r="M49" s="263"/>
      <c r="N49" s="263"/>
      <c r="O49" s="266"/>
      <c r="P49" s="305"/>
      <c r="Q49" s="270"/>
      <c r="R49" s="270"/>
      <c r="S49" s="322"/>
      <c r="V49" s="257"/>
    </row>
    <row r="50" spans="1:26" ht="277" customHeight="1" thickBot="1" x14ac:dyDescent="0.65">
      <c r="A50" s="291"/>
      <c r="B50" s="261"/>
      <c r="C50" s="138" t="s">
        <v>358</v>
      </c>
      <c r="D50" s="134" t="s">
        <v>304</v>
      </c>
      <c r="E50" s="278"/>
      <c r="F50" s="261"/>
      <c r="G50" s="261"/>
      <c r="H50" s="261"/>
      <c r="I50" s="279"/>
      <c r="J50" s="279"/>
      <c r="K50" s="279"/>
      <c r="L50" s="279"/>
      <c r="M50" s="279"/>
      <c r="N50" s="279"/>
      <c r="O50" s="267"/>
      <c r="P50" s="306"/>
      <c r="Q50" s="271"/>
      <c r="R50" s="271"/>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494</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6.65" customHeight="1" thickBot="1" x14ac:dyDescent="0.65">
      <c r="A52" s="291"/>
      <c r="B52" s="261"/>
      <c r="C52" s="138" t="s">
        <v>362</v>
      </c>
      <c r="D52" s="134" t="s">
        <v>305</v>
      </c>
      <c r="E52" s="278"/>
      <c r="F52" s="261"/>
      <c r="G52" s="261"/>
      <c r="H52" s="261"/>
      <c r="I52" s="308"/>
      <c r="J52" s="308"/>
      <c r="K52" s="308"/>
      <c r="L52" s="308"/>
      <c r="M52" s="308"/>
      <c r="N52" s="308"/>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309</v>
      </c>
      <c r="M53" s="262" t="s">
        <v>440</v>
      </c>
      <c r="N53" s="262" t="s">
        <v>279</v>
      </c>
      <c r="O53" s="265" t="s">
        <v>495</v>
      </c>
      <c r="P53" s="304" t="s">
        <v>304</v>
      </c>
      <c r="Q53" s="269"/>
      <c r="R53" s="253"/>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305"/>
      <c r="Q54" s="270"/>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305"/>
      <c r="Q55" s="270"/>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305"/>
      <c r="Q56" s="270"/>
      <c r="R56" s="254"/>
      <c r="S56" s="323"/>
      <c r="V56" s="257"/>
    </row>
    <row r="57" spans="1:26" ht="141" customHeight="1" thickBot="1" x14ac:dyDescent="0.65">
      <c r="A57" s="291"/>
      <c r="B57" s="261"/>
      <c r="C57" s="135" t="s">
        <v>369</v>
      </c>
      <c r="D57" s="134" t="s">
        <v>305</v>
      </c>
      <c r="E57" s="294"/>
      <c r="F57" s="285"/>
      <c r="G57" s="285"/>
      <c r="H57" s="285"/>
      <c r="I57" s="279"/>
      <c r="J57" s="279"/>
      <c r="K57" s="279"/>
      <c r="L57" s="279"/>
      <c r="M57" s="279"/>
      <c r="N57" s="279"/>
      <c r="O57" s="267"/>
      <c r="P57" s="306"/>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279</v>
      </c>
      <c r="O58" s="265" t="s">
        <v>452</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78.5"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1</v>
      </c>
      <c r="H69" s="283">
        <f ca="1">COUNTIFS(INDIRECT("RAG!$C$"&amp;$V12&amp;":$BB$"&amp;$V12),H$11,RAG!$C$3:$BB$3,$B69)</f>
        <v>5</v>
      </c>
      <c r="I69" s="262" t="s">
        <v>306</v>
      </c>
      <c r="J69" s="262" t="s">
        <v>307</v>
      </c>
      <c r="K69" s="262" t="s">
        <v>308</v>
      </c>
      <c r="L69" s="262" t="s">
        <v>309</v>
      </c>
      <c r="M69" s="262" t="s">
        <v>310</v>
      </c>
      <c r="N69" s="262" t="s">
        <v>282</v>
      </c>
      <c r="O69" s="286" t="s">
        <v>496</v>
      </c>
      <c r="P69" s="250" t="s">
        <v>304</v>
      </c>
      <c r="Q69" s="253" t="s">
        <v>428</v>
      </c>
      <c r="R69" s="269"/>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70"/>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70"/>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70"/>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70"/>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70"/>
      <c r="S74" s="323"/>
      <c r="V74" s="257"/>
    </row>
    <row r="75" spans="1:26" ht="121.5" customHeight="1" thickBot="1" x14ac:dyDescent="0.65">
      <c r="A75" s="291"/>
      <c r="B75" s="261"/>
      <c r="C75" s="141" t="s">
        <v>392</v>
      </c>
      <c r="D75" s="134" t="s">
        <v>304</v>
      </c>
      <c r="E75" s="294"/>
      <c r="F75" s="285"/>
      <c r="G75" s="285"/>
      <c r="H75" s="285"/>
      <c r="I75" s="279"/>
      <c r="J75" s="279"/>
      <c r="K75" s="279"/>
      <c r="L75" s="279"/>
      <c r="M75" s="279"/>
      <c r="N75" s="279"/>
      <c r="O75" s="288"/>
      <c r="P75" s="268"/>
      <c r="Q75" s="282"/>
      <c r="R75" s="271"/>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454</v>
      </c>
      <c r="P76" s="250" t="s">
        <v>304</v>
      </c>
      <c r="Q76" s="304"/>
      <c r="R76" s="253" t="s">
        <v>468</v>
      </c>
      <c r="S76" s="323"/>
      <c r="V76" s="256"/>
      <c r="Z76" s="113" t="str">
        <f>IF(R76&gt;0,B76&amp;":"&amp;R76&amp;"
","")</f>
        <v xml:space="preserve">IIA12:Local Plan Policies GR1: Achieving a High Standard of Development Design and Layout Considerations, GR4: Building Heights and GR5: View Management  require all development proposals to respect the character and landscape and protected views, with tall buildings permitted within the Harrow and Wealdstone Opportunity Area
</v>
      </c>
    </row>
    <row r="77" spans="1:26" x14ac:dyDescent="0.6">
      <c r="A77" s="290"/>
      <c r="B77" s="260"/>
      <c r="C77" s="140" t="s">
        <v>396</v>
      </c>
      <c r="D77" s="134" t="s">
        <v>304</v>
      </c>
      <c r="E77" s="293"/>
      <c r="F77" s="284"/>
      <c r="G77" s="284"/>
      <c r="H77" s="284"/>
      <c r="I77" s="263"/>
      <c r="J77" s="263"/>
      <c r="K77" s="263"/>
      <c r="L77" s="263"/>
      <c r="M77" s="263"/>
      <c r="N77" s="263"/>
      <c r="O77" s="296"/>
      <c r="P77" s="251"/>
      <c r="Q77" s="305"/>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305"/>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305"/>
      <c r="R79" s="254"/>
      <c r="S79" s="323"/>
      <c r="V79" s="257"/>
    </row>
    <row r="80" spans="1:26" ht="345.65" customHeight="1" thickBot="1" x14ac:dyDescent="0.65">
      <c r="A80" s="291"/>
      <c r="B80" s="261"/>
      <c r="C80" s="146" t="s">
        <v>399</v>
      </c>
      <c r="D80" s="134" t="s">
        <v>304</v>
      </c>
      <c r="E80" s="294"/>
      <c r="F80" s="285"/>
      <c r="G80" s="285"/>
      <c r="H80" s="285"/>
      <c r="I80" s="279"/>
      <c r="J80" s="279"/>
      <c r="K80" s="279"/>
      <c r="L80" s="279"/>
      <c r="M80" s="279"/>
      <c r="N80" s="279"/>
      <c r="O80" s="297"/>
      <c r="P80" s="268"/>
      <c r="Q80" s="306"/>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497</v>
      </c>
      <c r="P81" s="250" t="s">
        <v>304</v>
      </c>
      <c r="Q81" s="253"/>
      <c r="R81" s="253" t="s">
        <v>498</v>
      </c>
      <c r="S81" s="323"/>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3"/>
      <c r="V86" s="257"/>
    </row>
    <row r="87" spans="1:26" ht="181.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499</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42.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NumMo/GrOqUyasDwIBTt60uTxdai3oEuVlB8ODeMVUhX9TRHSpy4zwwvg685A9GYIul0P9LQo4Sh/m5HZ7msKw==" saltValue="lVsQXnN8i5Bx5p+VDG+24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51:S52"/>
    <mergeCell ref="S53:S57"/>
    <mergeCell ref="S58:S60"/>
    <mergeCell ref="S61:S68"/>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S46:S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037" priority="1">
      <formula>$D12="No"</formula>
    </cfRule>
  </conditionalFormatting>
  <conditionalFormatting sqref="F12:F91">
    <cfRule type="cellIs" dxfId="3036" priority="4" operator="greaterThan">
      <formula>0</formula>
    </cfRule>
  </conditionalFormatting>
  <conditionalFormatting sqref="G12:G91">
    <cfRule type="cellIs" dxfId="3035" priority="3" operator="greaterThan">
      <formula>0</formula>
    </cfRule>
  </conditionalFormatting>
  <conditionalFormatting sqref="H12:H91">
    <cfRule type="cellIs" dxfId="3034" priority="2" operator="greaterThan">
      <formula>0</formula>
    </cfRule>
  </conditionalFormatting>
  <conditionalFormatting sqref="N12">
    <cfRule type="cellIs" dxfId="3033" priority="99" operator="equal">
      <formula>"Neutral"</formula>
    </cfRule>
    <cfRule type="cellIs" dxfId="3032" priority="98" operator="equal">
      <formula>"Significant Positive"</formula>
    </cfRule>
    <cfRule type="cellIs" dxfId="3031" priority="97" operator="equal">
      <formula>"Minor Positive"</formula>
    </cfRule>
    <cfRule type="cellIs" dxfId="3030" priority="96" operator="equal">
      <formula>"Significant Negative"</formula>
    </cfRule>
    <cfRule type="cellIs" dxfId="3029" priority="95" operator="equal">
      <formula>"Minor Negative"</formula>
    </cfRule>
  </conditionalFormatting>
  <conditionalFormatting sqref="N22">
    <cfRule type="cellIs" dxfId="3028" priority="83" operator="equal">
      <formula>"Significant Negative"</formula>
    </cfRule>
    <cfRule type="cellIs" dxfId="3027" priority="88" operator="equal">
      <formula>"Significant Positive"</formula>
    </cfRule>
    <cfRule type="cellIs" dxfId="3026" priority="85" operator="equal">
      <formula>"Uncertain"</formula>
    </cfRule>
    <cfRule type="cellIs" dxfId="3025" priority="86" operator="equal">
      <formula>"Neutral"</formula>
    </cfRule>
    <cfRule type="cellIs" dxfId="3024" priority="87" operator="equal">
      <formula>"Minor Positive"</formula>
    </cfRule>
    <cfRule type="cellIs" dxfId="3023" priority="84" operator="equal">
      <formula>"Minor Negative"</formula>
    </cfRule>
  </conditionalFormatting>
  <conditionalFormatting sqref="N24">
    <cfRule type="cellIs" dxfId="3022" priority="124" operator="equal">
      <formula>"Significant Negative"</formula>
    </cfRule>
    <cfRule type="cellIs" dxfId="3021" priority="129" operator="equal">
      <formula>"Significant Positive"</formula>
    </cfRule>
    <cfRule type="cellIs" dxfId="3020" priority="125" operator="equal">
      <formula>"Minor Negative"</formula>
    </cfRule>
    <cfRule type="cellIs" dxfId="3019" priority="126" operator="equal">
      <formula>"Uncertain"</formula>
    </cfRule>
    <cfRule type="cellIs" dxfId="3018" priority="127" operator="equal">
      <formula>"Neutral"</formula>
    </cfRule>
    <cfRule type="cellIs" dxfId="3017" priority="128" operator="equal">
      <formula>"Minor Positive"</formula>
    </cfRule>
  </conditionalFormatting>
  <conditionalFormatting sqref="N32">
    <cfRule type="cellIs" dxfId="3016" priority="82" operator="equal">
      <formula>"Significant Positive"</formula>
    </cfRule>
    <cfRule type="cellIs" dxfId="3015" priority="81" operator="equal">
      <formula>"Minor Positive"</formula>
    </cfRule>
    <cfRule type="cellIs" dxfId="3014" priority="80" operator="equal">
      <formula>"Neutral"</formula>
    </cfRule>
    <cfRule type="cellIs" dxfId="3013" priority="79" operator="equal">
      <formula>"Uncertain"</formula>
    </cfRule>
    <cfRule type="cellIs" dxfId="3012" priority="77" operator="equal">
      <formula>"Significant Negative"</formula>
    </cfRule>
    <cfRule type="cellIs" dxfId="3011" priority="78" operator="equal">
      <formula>"Minor Negative"</formula>
    </cfRule>
  </conditionalFormatting>
  <conditionalFormatting sqref="N40">
    <cfRule type="cellIs" dxfId="3010" priority="102" operator="equal">
      <formula>"Minor Negative"</formula>
    </cfRule>
    <cfRule type="cellIs" dxfId="3009" priority="106" operator="equal">
      <formula>"Significant Positive"</formula>
    </cfRule>
    <cfRule type="cellIs" dxfId="3008" priority="105" operator="equal">
      <formula>"Minor Positive"</formula>
    </cfRule>
    <cfRule type="cellIs" dxfId="3007" priority="104" operator="equal">
      <formula>"Neutral"</formula>
    </cfRule>
    <cfRule type="cellIs" dxfId="3006" priority="103" operator="equal">
      <formula>"Uncertain"</formula>
    </cfRule>
    <cfRule type="cellIs" dxfId="3005" priority="101" operator="equal">
      <formula>"Significant Negative"</formula>
    </cfRule>
  </conditionalFormatting>
  <conditionalFormatting sqref="N46">
    <cfRule type="cellIs" dxfId="3004" priority="76" operator="equal">
      <formula>"Significant Positive"</formula>
    </cfRule>
    <cfRule type="cellIs" dxfId="3003" priority="75" operator="equal">
      <formula>"Minor Positive"</formula>
    </cfRule>
    <cfRule type="cellIs" dxfId="3002" priority="74" operator="equal">
      <formula>"Neutral"</formula>
    </cfRule>
    <cfRule type="cellIs" dxfId="3001" priority="73" operator="equal">
      <formula>"Uncertain"</formula>
    </cfRule>
    <cfRule type="cellIs" dxfId="3000" priority="72" operator="equal">
      <formula>"Minor Negative"</formula>
    </cfRule>
    <cfRule type="cellIs" dxfId="2999" priority="71" operator="equal">
      <formula>"Significant Negative"</formula>
    </cfRule>
  </conditionalFormatting>
  <conditionalFormatting sqref="N51">
    <cfRule type="cellIs" dxfId="2998" priority="89" operator="equal">
      <formula>"Significant Negative"</formula>
    </cfRule>
    <cfRule type="cellIs" dxfId="2997" priority="90" operator="equal">
      <formula>"Minor Negative"</formula>
    </cfRule>
    <cfRule type="cellIs" dxfId="2996" priority="92" operator="equal">
      <formula>"Neutral"</formula>
    </cfRule>
    <cfRule type="cellIs" dxfId="2995" priority="94" operator="equal">
      <formula>"Significant Positive"</formula>
    </cfRule>
    <cfRule type="cellIs" dxfId="2994" priority="93" operator="equal">
      <formula>"Minor Positive"</formula>
    </cfRule>
    <cfRule type="cellIs" dxfId="2993" priority="91" operator="equal">
      <formula>"Uncertain"</formula>
    </cfRule>
  </conditionalFormatting>
  <conditionalFormatting sqref="N53">
    <cfRule type="cellIs" dxfId="2992" priority="70" operator="equal">
      <formula>"Significant Positive"</formula>
    </cfRule>
    <cfRule type="cellIs" dxfId="2991" priority="65" operator="equal">
      <formula>"Significant Negative"</formula>
    </cfRule>
    <cfRule type="cellIs" dxfId="2990" priority="66" operator="equal">
      <formula>"Minor Negative"</formula>
    </cfRule>
    <cfRule type="cellIs" dxfId="2989" priority="67" operator="equal">
      <formula>"Uncertain"</formula>
    </cfRule>
    <cfRule type="cellIs" dxfId="2988" priority="68" operator="equal">
      <formula>"Neutral"</formula>
    </cfRule>
    <cfRule type="cellIs" dxfId="2987" priority="69" operator="equal">
      <formula>"Minor Positive"</formula>
    </cfRule>
  </conditionalFormatting>
  <conditionalFormatting sqref="N58">
    <cfRule type="cellIs" dxfId="2986" priority="15" operator="equal">
      <formula>"Minor Negative"</formula>
    </cfRule>
    <cfRule type="cellIs" dxfId="2985" priority="16" operator="equal">
      <formula>"Uncertain"</formula>
    </cfRule>
    <cfRule type="cellIs" dxfId="2984" priority="17" operator="equal">
      <formula>"Neutral"</formula>
    </cfRule>
    <cfRule type="cellIs" dxfId="2983" priority="18" operator="equal">
      <formula>"Minor Positive"</formula>
    </cfRule>
    <cfRule type="cellIs" dxfId="2982" priority="19" operator="equal">
      <formula>"Significant Positive"</formula>
    </cfRule>
    <cfRule type="cellIs" dxfId="2981" priority="14" operator="equal">
      <formula>"Significant Negative"</formula>
    </cfRule>
  </conditionalFormatting>
  <conditionalFormatting sqref="N61">
    <cfRule type="cellIs" dxfId="2980" priority="13" operator="equal">
      <formula>"Significant Positive"</formula>
    </cfRule>
    <cfRule type="cellIs" dxfId="2979" priority="8" operator="equal">
      <formula>"Significant Negative"</formula>
    </cfRule>
    <cfRule type="cellIs" dxfId="2978" priority="9" operator="equal">
      <formula>"Minor Negative"</formula>
    </cfRule>
    <cfRule type="cellIs" dxfId="2977" priority="10" operator="equal">
      <formula>"Uncertain"</formula>
    </cfRule>
    <cfRule type="cellIs" dxfId="2976" priority="11" operator="equal">
      <formula>"Neutral"</formula>
    </cfRule>
    <cfRule type="cellIs" dxfId="2975" priority="12" operator="equal">
      <formula>"Minor Positive"</formula>
    </cfRule>
  </conditionalFormatting>
  <conditionalFormatting sqref="N69">
    <cfRule type="cellIs" dxfId="2974" priority="41" operator="equal">
      <formula>"Significant Negative"</formula>
    </cfRule>
    <cfRule type="cellIs" dxfId="2973" priority="42" operator="equal">
      <formula>"Minor Negative"</formula>
    </cfRule>
    <cfRule type="cellIs" dxfId="2972" priority="46" operator="equal">
      <formula>"Significant Positive"</formula>
    </cfRule>
    <cfRule type="cellIs" dxfId="2971" priority="45" operator="equal">
      <formula>"Minor Positive"</formula>
    </cfRule>
    <cfRule type="cellIs" dxfId="2970" priority="44" operator="equal">
      <formula>"Neutral"</formula>
    </cfRule>
    <cfRule type="cellIs" dxfId="2969" priority="43" operator="equal">
      <formula>"Uncertain"</formula>
    </cfRule>
  </conditionalFormatting>
  <conditionalFormatting sqref="N76">
    <cfRule type="cellIs" dxfId="2968" priority="39" operator="equal">
      <formula>"Minor Positive"</formula>
    </cfRule>
    <cfRule type="cellIs" dxfId="2967" priority="40" operator="equal">
      <formula>"Significant Positive"</formula>
    </cfRule>
    <cfRule type="cellIs" dxfId="2966" priority="38" operator="equal">
      <formula>"Neutral"</formula>
    </cfRule>
    <cfRule type="cellIs" dxfId="2965" priority="37" operator="equal">
      <formula>"Uncertain"</formula>
    </cfRule>
    <cfRule type="cellIs" dxfId="2964" priority="36" operator="equal">
      <formula>"Minor Negative"</formula>
    </cfRule>
    <cfRule type="cellIs" dxfId="2963" priority="35" operator="equal">
      <formula>"Significant Negative"</formula>
    </cfRule>
  </conditionalFormatting>
  <conditionalFormatting sqref="N81">
    <cfRule type="cellIs" dxfId="2962" priority="28" operator="equal">
      <formula>"Significant Positive"</formula>
    </cfRule>
    <cfRule type="cellIs" dxfId="2961" priority="24" operator="equal">
      <formula>"Minor Negative"</formula>
    </cfRule>
    <cfRule type="cellIs" dxfId="2960" priority="25" operator="equal">
      <formula>"Uncertain"</formula>
    </cfRule>
    <cfRule type="cellIs" dxfId="2959" priority="26" operator="equal">
      <formula>"Neutral"</formula>
    </cfRule>
    <cfRule type="cellIs" dxfId="2958" priority="27" operator="equal">
      <formula>"Minor Positive"</formula>
    </cfRule>
    <cfRule type="cellIs" dxfId="2957" priority="23" operator="equal">
      <formula>"Significant Negative"</formula>
    </cfRule>
  </conditionalFormatting>
  <conditionalFormatting sqref="N88">
    <cfRule type="cellIs" dxfId="2956" priority="29" operator="equal">
      <formula>"Significant Negative"</formula>
    </cfRule>
    <cfRule type="cellIs" dxfId="2955" priority="30" operator="equal">
      <formula>"Minor Negative"</formula>
    </cfRule>
    <cfRule type="cellIs" dxfId="2954" priority="31" operator="equal">
      <formula>"Uncertain"</formula>
    </cfRule>
    <cfRule type="cellIs" dxfId="2953" priority="32" operator="equal">
      <formula>"Neutral"</formula>
    </cfRule>
    <cfRule type="cellIs" dxfId="2952" priority="33" operator="equal">
      <formula>"Minor Positive"</formula>
    </cfRule>
    <cfRule type="cellIs" dxfId="2951" priority="34" operator="equal">
      <formula>"Significant Positive"</formula>
    </cfRule>
  </conditionalFormatting>
  <dataValidations count="11">
    <dataValidation type="list" allowBlank="1" showInputMessage="1" showErrorMessage="1" sqref="I12:I91" xr:uid="{1EB96332-2D90-4EBE-B51E-224503BD0D00}">
      <formula1>"Direct,Indirect,N/A"</formula1>
    </dataValidation>
    <dataValidation type="list" allowBlank="1" showInputMessage="1" showErrorMessage="1" sqref="J12 J22:J91" xr:uid="{A2979228-23B0-4298-A51B-0E3373582725}">
      <formula1>"Low,Medium,High,N/A"</formula1>
    </dataValidation>
    <dataValidation type="list" allowBlank="1" showInputMessage="1" showErrorMessage="1" sqref="K12 K22:K91" xr:uid="{B20AA77F-7512-437A-8E3E-1948710B74D3}">
      <formula1>"Short(&lt;5yrs),Short/Medium,Medium(10yrs),Medium/Long,Long(20+yrs),N/A"</formula1>
    </dataValidation>
    <dataValidation type="list" allowBlank="1" showInputMessage="1" showErrorMessage="1" sqref="L12 L22:L91" xr:uid="{2F0B0A6F-B503-44B4-9886-6000D4DF4BA2}">
      <formula1>"Localised,District-wide,Regional,National,N/A"</formula1>
    </dataValidation>
    <dataValidation type="list" allowBlank="1" showInputMessage="1" showErrorMessage="1" sqref="N22:N39 N12 N88:N91 N46:N80" xr:uid="{F5F1EEFC-4155-4C14-9782-BFD492085166}">
      <formula1>"Significant Positive,Minor Positive,Neutral,Uncertain,Minor Negative,Significant Negative"</formula1>
    </dataValidation>
    <dataValidation type="list" allowBlank="1" showInputMessage="1" showErrorMessage="1" sqref="D12:D91" xr:uid="{BEE300D5-1C26-4A9E-A5C3-FB8DC774AA7C}">
      <formula1>"Yes, No"</formula1>
    </dataValidation>
    <dataValidation type="list" allowBlank="1" showInputMessage="1" showErrorMessage="1" sqref="M40:M45" xr:uid="{BA54A8F8-86F6-4386-9606-2E4AB2FF59FC}">
      <formula1>"nt/Irreversible,Permenant/Reversible,Temporary/Irreversible,Temporary/Reversible,N/A"</formula1>
    </dataValidation>
    <dataValidation type="list" allowBlank="1" showInputMessage="1" showErrorMessage="1" sqref="P81:P91" xr:uid="{7863B9A9-3B2B-4A22-BFB9-D021F1E83E56}">
      <formula1>"Yes,No"</formula1>
    </dataValidation>
    <dataValidation type="list" allowBlank="1" showInputMessage="1" showErrorMessage="1" sqref="M12:M31 M46:M91" xr:uid="{88AF8329-5646-4BC3-A708-C785839F1A12}">
      <formula1>"Permanent/Irreversible,Permanant/Reversible,Temporary/Irreversible,Temporary/Reversible,N/A"</formula1>
    </dataValidation>
    <dataValidation type="list" allowBlank="1" showInputMessage="1" showErrorMessage="1" sqref="N81:N87" xr:uid="{398E7E58-D458-4455-918B-DF35AF62AA02}">
      <formula1>"Significant Positive,Minor Positive,Neutral,Uncertain,Minor Negative, Significant Negative"</formula1>
    </dataValidation>
    <dataValidation type="list" allowBlank="1" showInputMessage="1" showErrorMessage="1" sqref="M32:M39" xr:uid="{8D67BD7D-4CB5-4855-A0BC-EDD9ADF0C160}">
      <formula1>"Permanent/Irreversible,Permenant/Reversible,Temporary/Irreversible,Temporary/Reversible,N/A"</formula1>
    </dataValidation>
  </dataValidations>
  <pageMargins left="0.7" right="0.7" top="0.75" bottom="0.75" header="0.3" footer="0.3"/>
  <pageSetup orientation="portrait" horizontalDpi="4294967293" vertic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B8BEC-9F50-4807-AE6F-394F1A6452F8}">
  <sheetPr codeName="Sheet158"/>
  <dimension ref="A1:AA94"/>
  <sheetViews>
    <sheetView showGridLines="0" zoomScale="33" zoomScaleNormal="25" workbookViewId="0">
      <selection activeCell="AM71" sqref="AM71"/>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20.453125" style="113" customWidth="1"/>
    <col min="17" max="17" width="34.1796875" style="113" customWidth="1"/>
    <col min="18" max="18" width="46.81640625" style="113" customWidth="1"/>
    <col min="19" max="19" width="38.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7" width="8.54296875" style="113" hidden="1" customWidth="1"/>
    <col min="28" max="16384" width="8.54296875" style="113"/>
  </cols>
  <sheetData>
    <row r="1" spans="1:26" x14ac:dyDescent="0.6">
      <c r="A1" s="112" t="s">
        <v>30</v>
      </c>
      <c r="C1" s="317" t="s">
        <v>179</v>
      </c>
      <c r="D1" s="317"/>
      <c r="E1" s="114"/>
      <c r="F1" s="114"/>
      <c r="G1" s="114"/>
      <c r="H1" s="114"/>
      <c r="I1" s="115"/>
      <c r="J1" s="115"/>
      <c r="K1" s="115"/>
      <c r="M1" s="116"/>
      <c r="N1" s="116"/>
      <c r="O1" s="116"/>
    </row>
    <row r="2" spans="1:26" x14ac:dyDescent="0.6">
      <c r="A2" s="112" t="s">
        <v>31</v>
      </c>
      <c r="B2" s="118"/>
      <c r="C2" s="266" t="s">
        <v>500</v>
      </c>
      <c r="D2" s="266"/>
      <c r="E2" s="119"/>
      <c r="F2" s="119"/>
      <c r="G2" s="119"/>
      <c r="H2" s="119"/>
      <c r="M2" s="120"/>
      <c r="N2" s="120"/>
      <c r="O2" s="120"/>
    </row>
    <row r="3" spans="1:26" x14ac:dyDescent="0.6">
      <c r="A3" s="121" t="s">
        <v>32</v>
      </c>
      <c r="B3" s="122"/>
      <c r="C3" s="267" t="s">
        <v>288</v>
      </c>
      <c r="D3" s="267"/>
      <c r="E3" s="119"/>
      <c r="F3" s="119"/>
      <c r="G3" s="119"/>
      <c r="H3" s="119"/>
      <c r="M3" s="120"/>
      <c r="N3" s="120"/>
      <c r="O3" s="120"/>
    </row>
    <row r="4" spans="1:26" x14ac:dyDescent="0.6">
      <c r="A4" s="123" t="s">
        <v>33</v>
      </c>
      <c r="B4" s="124"/>
      <c r="C4" s="318" t="s">
        <v>501</v>
      </c>
      <c r="D4" s="318"/>
      <c r="E4" s="125"/>
      <c r="F4" s="125"/>
      <c r="G4" s="125"/>
      <c r="H4" s="125"/>
      <c r="M4" s="120"/>
      <c r="N4" s="120"/>
      <c r="O4" s="120"/>
    </row>
    <row r="5" spans="1:26" x14ac:dyDescent="0.6">
      <c r="A5" s="121" t="s">
        <v>34</v>
      </c>
      <c r="B5" s="124"/>
      <c r="C5" s="319">
        <v>2.2799999999999998</v>
      </c>
      <c r="D5" s="320"/>
      <c r="E5" s="125"/>
      <c r="F5" s="125"/>
      <c r="G5" s="125"/>
      <c r="H5" s="125"/>
      <c r="M5" s="120"/>
      <c r="N5" s="120"/>
      <c r="O5" s="120"/>
    </row>
    <row r="6" spans="1:26" ht="104.15" customHeight="1" x14ac:dyDescent="0.6">
      <c r="A6" s="121" t="s">
        <v>35</v>
      </c>
      <c r="B6" s="124"/>
      <c r="C6" s="319" t="s">
        <v>502</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c r="J10" s="313"/>
      <c r="K10" s="313"/>
      <c r="L10" s="313"/>
      <c r="M10" s="313"/>
      <c r="N10" s="313"/>
      <c r="O10" s="313"/>
      <c r="P10" s="313"/>
      <c r="Q10" s="313"/>
      <c r="R10" s="313"/>
    </row>
    <row r="11" spans="1:26" ht="104.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439</v>
      </c>
      <c r="K12" s="310" t="s">
        <v>308</v>
      </c>
      <c r="L12" s="310" t="s">
        <v>309</v>
      </c>
      <c r="M12" s="310" t="s">
        <v>310</v>
      </c>
      <c r="N12" s="279" t="s">
        <v>311</v>
      </c>
      <c r="O12" s="265" t="s">
        <v>503</v>
      </c>
      <c r="P12" s="304" t="s">
        <v>305</v>
      </c>
      <c r="Q12" s="269"/>
      <c r="R12" s="269"/>
      <c r="S12" s="323"/>
      <c r="V12" s="256">
        <f>MATCH(C1, RAG!$B$1:B$55, 0)</f>
        <v>12</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439</v>
      </c>
      <c r="K22" s="307" t="s">
        <v>323</v>
      </c>
      <c r="L22" s="307" t="s">
        <v>309</v>
      </c>
      <c r="M22" s="307" t="s">
        <v>310</v>
      </c>
      <c r="N22" s="262" t="s">
        <v>311</v>
      </c>
      <c r="O22" s="265" t="s">
        <v>504</v>
      </c>
      <c r="P22" s="304" t="s">
        <v>305</v>
      </c>
      <c r="Q22" s="269"/>
      <c r="R22" s="269"/>
      <c r="S22" s="323"/>
      <c r="V22" s="256"/>
      <c r="Z22" s="113" t="str">
        <f>IF(R22&gt;0,B22&amp;":"&amp;R22&amp;"
","")</f>
        <v/>
      </c>
    </row>
    <row r="23" spans="1:26" ht="321"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307" t="s">
        <v>306</v>
      </c>
      <c r="J24" s="307" t="s">
        <v>439</v>
      </c>
      <c r="K24" s="307" t="s">
        <v>308</v>
      </c>
      <c r="L24" s="307" t="s">
        <v>309</v>
      </c>
      <c r="M24" s="307" t="s">
        <v>310</v>
      </c>
      <c r="N24" s="262" t="s">
        <v>279</v>
      </c>
      <c r="O24" s="265" t="s">
        <v>505</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439</v>
      </c>
      <c r="K32" s="262" t="s">
        <v>308</v>
      </c>
      <c r="L32" s="262" t="s">
        <v>309</v>
      </c>
      <c r="M32" s="262" t="s">
        <v>310</v>
      </c>
      <c r="N32" s="262" t="s">
        <v>279</v>
      </c>
      <c r="O32" s="265" t="s">
        <v>506</v>
      </c>
      <c r="P32" s="304" t="s">
        <v>304</v>
      </c>
      <c r="Q32" s="253"/>
      <c r="R32" s="253" t="s">
        <v>337</v>
      </c>
      <c r="S32" s="322"/>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2"/>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2"/>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2"/>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2"/>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2"/>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2"/>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2"/>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439</v>
      </c>
      <c r="K40" s="262" t="s">
        <v>346</v>
      </c>
      <c r="L40" s="262" t="s">
        <v>309</v>
      </c>
      <c r="M40" s="262" t="s">
        <v>310</v>
      </c>
      <c r="N40" s="262" t="s">
        <v>311</v>
      </c>
      <c r="O40" s="265" t="s">
        <v>507</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439</v>
      </c>
      <c r="K46" s="262" t="s">
        <v>308</v>
      </c>
      <c r="L46" s="262" t="s">
        <v>309</v>
      </c>
      <c r="M46" s="262" t="s">
        <v>310</v>
      </c>
      <c r="N46" s="262" t="s">
        <v>279</v>
      </c>
      <c r="O46" s="265" t="s">
        <v>508</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49.4"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262" t="s">
        <v>249</v>
      </c>
      <c r="J51" s="262" t="s">
        <v>249</v>
      </c>
      <c r="K51" s="262" t="s">
        <v>249</v>
      </c>
      <c r="L51" s="262" t="s">
        <v>249</v>
      </c>
      <c r="M51" s="262" t="s">
        <v>249</v>
      </c>
      <c r="N51" s="262" t="s">
        <v>280</v>
      </c>
      <c r="O51" s="265" t="s">
        <v>509</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25.75" customHeight="1" thickBot="1" x14ac:dyDescent="0.65">
      <c r="A52" s="291"/>
      <c r="B52" s="261"/>
      <c r="C52" s="138" t="s">
        <v>362</v>
      </c>
      <c r="D52" s="134" t="s">
        <v>305</v>
      </c>
      <c r="E52" s="278"/>
      <c r="F52" s="261"/>
      <c r="G52" s="261"/>
      <c r="H52" s="261"/>
      <c r="I52" s="279"/>
      <c r="J52" s="279"/>
      <c r="K52" s="279"/>
      <c r="L52" s="279"/>
      <c r="M52" s="279"/>
      <c r="N52" s="279"/>
      <c r="O52" s="267"/>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306</v>
      </c>
      <c r="J53" s="262" t="s">
        <v>307</v>
      </c>
      <c r="K53" s="262" t="s">
        <v>308</v>
      </c>
      <c r="L53" s="262" t="s">
        <v>309</v>
      </c>
      <c r="M53" s="262" t="s">
        <v>310</v>
      </c>
      <c r="N53" s="262" t="s">
        <v>311</v>
      </c>
      <c r="O53" s="265" t="s">
        <v>425</v>
      </c>
      <c r="P53" s="250" t="s">
        <v>304</v>
      </c>
      <c r="Q53" s="253"/>
      <c r="R53" s="253"/>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54"/>
      <c r="S56" s="323"/>
      <c r="V56" s="257"/>
    </row>
    <row r="57" spans="1:26" ht="114.65" customHeight="1" thickBot="1" x14ac:dyDescent="0.65">
      <c r="A57" s="291"/>
      <c r="B57" s="261"/>
      <c r="C57" s="135" t="s">
        <v>369</v>
      </c>
      <c r="D57" s="134" t="s">
        <v>305</v>
      </c>
      <c r="E57" s="294"/>
      <c r="F57" s="285"/>
      <c r="G57" s="285"/>
      <c r="H57" s="285"/>
      <c r="I57" s="279"/>
      <c r="J57" s="279"/>
      <c r="K57" s="279"/>
      <c r="L57" s="279"/>
      <c r="M57" s="279"/>
      <c r="N57" s="279"/>
      <c r="O57" s="267"/>
      <c r="P57" s="268"/>
      <c r="Q57" s="282"/>
      <c r="R57" s="282"/>
      <c r="S57" s="323"/>
      <c r="V57" s="272"/>
    </row>
    <row r="58" spans="1:26" ht="52"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65" t="s">
        <v>510</v>
      </c>
      <c r="P58" s="250" t="s">
        <v>304</v>
      </c>
      <c r="Q58" s="253" t="s">
        <v>511</v>
      </c>
      <c r="R58" s="337" t="s">
        <v>511</v>
      </c>
      <c r="S58" s="323"/>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338"/>
      <c r="S59" s="323"/>
      <c r="V59" s="257"/>
    </row>
    <row r="60" spans="1:26" ht="210.65" customHeight="1" thickBot="1" x14ac:dyDescent="0.65">
      <c r="A60" s="291"/>
      <c r="B60" s="261"/>
      <c r="C60" s="146" t="s">
        <v>373</v>
      </c>
      <c r="D60" s="134" t="s">
        <v>304</v>
      </c>
      <c r="E60" s="294"/>
      <c r="F60" s="285"/>
      <c r="G60" s="285"/>
      <c r="H60" s="285"/>
      <c r="I60" s="279"/>
      <c r="J60" s="279"/>
      <c r="K60" s="279"/>
      <c r="L60" s="279"/>
      <c r="M60" s="279"/>
      <c r="N60" s="279"/>
      <c r="O60" s="267"/>
      <c r="P60" s="268"/>
      <c r="Q60" s="282"/>
      <c r="R60" s="339"/>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1</v>
      </c>
      <c r="H61" s="283">
        <f ca="1">COUNTIFS(INDIRECT("RAG!$C$"&amp;$V12&amp;":$BB$"&amp;$V12),H$11,RAG!$C$3:$BB$3,$B61)</f>
        <v>4</v>
      </c>
      <c r="I61" s="262" t="s">
        <v>249</v>
      </c>
      <c r="J61" s="262" t="s">
        <v>249</v>
      </c>
      <c r="K61" s="262" t="s">
        <v>249</v>
      </c>
      <c r="L61" s="262" t="s">
        <v>249</v>
      </c>
      <c r="M61" s="262" t="s">
        <v>249</v>
      </c>
      <c r="N61" s="262" t="s">
        <v>280</v>
      </c>
      <c r="O61" s="265" t="s">
        <v>512</v>
      </c>
      <c r="P61" s="250" t="s">
        <v>304</v>
      </c>
      <c r="Q61" s="334"/>
      <c r="R61" s="298" t="s">
        <v>513</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3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3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3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3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3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3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3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1</v>
      </c>
      <c r="H69" s="283">
        <f ca="1">COUNTIFS(INDIRECT("RAG!$C$"&amp;$V12&amp;":$BB$"&amp;$V12),H$11,RAG!$C$3:$BB$3,$B69)</f>
        <v>5</v>
      </c>
      <c r="I69" s="262" t="s">
        <v>306</v>
      </c>
      <c r="J69" s="262" t="s">
        <v>307</v>
      </c>
      <c r="K69" s="262" t="s">
        <v>308</v>
      </c>
      <c r="L69" s="262" t="s">
        <v>309</v>
      </c>
      <c r="M69" s="262" t="s">
        <v>310</v>
      </c>
      <c r="N69" s="262" t="s">
        <v>282</v>
      </c>
      <c r="O69" s="286" t="s">
        <v>514</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09.7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515</v>
      </c>
      <c r="P76" s="250" t="s">
        <v>304</v>
      </c>
      <c r="Q76" s="253"/>
      <c r="R76" s="253" t="s">
        <v>516</v>
      </c>
      <c r="S76" s="323"/>
      <c r="V76" s="256"/>
      <c r="Z76" s="113" t="str">
        <f>IF(R76&gt;0,B76&amp;":"&amp;R76&amp;"
","")</f>
        <v xml:space="preserve">IIA12:Local Plan Policy GR5 View Management will safeguard protected views in line with Policy HC4 of the London Plan (2021).
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409.6"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86" t="s">
        <v>517</v>
      </c>
      <c r="P81" s="292" t="s">
        <v>304</v>
      </c>
      <c r="Q81" s="298"/>
      <c r="R81" s="253" t="s">
        <v>498</v>
      </c>
      <c r="S81" s="322"/>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87"/>
      <c r="P82" s="293"/>
      <c r="Q82" s="299"/>
      <c r="R82" s="254"/>
      <c r="S82" s="322"/>
      <c r="V82" s="257"/>
    </row>
    <row r="83" spans="1:26" x14ac:dyDescent="0.6">
      <c r="A83" s="274"/>
      <c r="B83" s="260"/>
      <c r="C83" s="140" t="s">
        <v>403</v>
      </c>
      <c r="D83" s="134" t="s">
        <v>304</v>
      </c>
      <c r="E83" s="277"/>
      <c r="F83" s="260"/>
      <c r="G83" s="260"/>
      <c r="H83" s="260"/>
      <c r="I83" s="263"/>
      <c r="J83" s="263"/>
      <c r="K83" s="263"/>
      <c r="L83" s="263"/>
      <c r="M83" s="263"/>
      <c r="N83" s="263"/>
      <c r="O83" s="287"/>
      <c r="P83" s="293"/>
      <c r="Q83" s="299"/>
      <c r="R83" s="254"/>
      <c r="S83" s="322"/>
      <c r="V83" s="257"/>
    </row>
    <row r="84" spans="1:26" x14ac:dyDescent="0.6">
      <c r="A84" s="274"/>
      <c r="B84" s="260"/>
      <c r="C84" s="147" t="s">
        <v>404</v>
      </c>
      <c r="D84" s="134" t="s">
        <v>304</v>
      </c>
      <c r="E84" s="277"/>
      <c r="F84" s="260"/>
      <c r="G84" s="260"/>
      <c r="H84" s="260"/>
      <c r="I84" s="263"/>
      <c r="J84" s="263"/>
      <c r="K84" s="263"/>
      <c r="L84" s="263"/>
      <c r="M84" s="263"/>
      <c r="N84" s="263"/>
      <c r="O84" s="287"/>
      <c r="P84" s="293"/>
      <c r="Q84" s="299"/>
      <c r="R84" s="254"/>
      <c r="S84" s="322"/>
      <c r="V84" s="257"/>
    </row>
    <row r="85" spans="1:26" ht="78" x14ac:dyDescent="0.6">
      <c r="A85" s="274"/>
      <c r="B85" s="260"/>
      <c r="C85" s="147" t="s">
        <v>405</v>
      </c>
      <c r="D85" s="134" t="s">
        <v>304</v>
      </c>
      <c r="E85" s="277"/>
      <c r="F85" s="260"/>
      <c r="G85" s="260"/>
      <c r="H85" s="260"/>
      <c r="I85" s="263"/>
      <c r="J85" s="263"/>
      <c r="K85" s="263"/>
      <c r="L85" s="263"/>
      <c r="M85" s="263"/>
      <c r="N85" s="263"/>
      <c r="O85" s="287"/>
      <c r="P85" s="293"/>
      <c r="Q85" s="299"/>
      <c r="R85" s="254"/>
      <c r="S85" s="322"/>
      <c r="V85" s="257"/>
    </row>
    <row r="86" spans="1:26" ht="78" x14ac:dyDescent="0.6">
      <c r="A86" s="274"/>
      <c r="B86" s="260"/>
      <c r="C86" s="147" t="s">
        <v>406</v>
      </c>
      <c r="D86" s="134" t="s">
        <v>305</v>
      </c>
      <c r="E86" s="277"/>
      <c r="F86" s="260"/>
      <c r="G86" s="260"/>
      <c r="H86" s="260"/>
      <c r="I86" s="263"/>
      <c r="J86" s="263"/>
      <c r="K86" s="263"/>
      <c r="L86" s="263"/>
      <c r="M86" s="263"/>
      <c r="N86" s="263"/>
      <c r="O86" s="287"/>
      <c r="P86" s="293"/>
      <c r="Q86" s="299"/>
      <c r="R86" s="254"/>
      <c r="S86" s="322"/>
      <c r="V86" s="257"/>
    </row>
    <row r="87" spans="1:26" ht="93" customHeight="1" thickBot="1" x14ac:dyDescent="0.65">
      <c r="A87" s="280"/>
      <c r="B87" s="261"/>
      <c r="C87" s="145" t="s">
        <v>407</v>
      </c>
      <c r="D87" s="134" t="s">
        <v>304</v>
      </c>
      <c r="E87" s="278"/>
      <c r="F87" s="261"/>
      <c r="G87" s="261"/>
      <c r="H87" s="261"/>
      <c r="I87" s="279"/>
      <c r="J87" s="279"/>
      <c r="K87" s="279"/>
      <c r="L87" s="279"/>
      <c r="M87" s="279"/>
      <c r="N87" s="279"/>
      <c r="O87" s="288"/>
      <c r="P87" s="294"/>
      <c r="Q87" s="300"/>
      <c r="R87" s="282"/>
      <c r="S87" s="322"/>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302.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Qb9HuAm1m3kbA9FgeJ4LM+ecm7WYdXYA/wJMFlLzQy2GLvZ/U2l4yKBuxM6ZCccUxFY/animK9ypDJblFWLNBA==" saltValue="u0TkRoH45tVNaElY63YFhw==" spinCount="100000" sheet="1" objects="1" scenarios="1"/>
  <autoFilter ref="A11:Q91" xr:uid="{D2C47CAF-421C-4D58-AA7A-22430CCF83D7}"/>
  <mergeCells count="262">
    <mergeCell ref="S88:S91"/>
    <mergeCell ref="S12:S21"/>
    <mergeCell ref="S22:S23"/>
    <mergeCell ref="S24:S31"/>
    <mergeCell ref="S32:S39"/>
    <mergeCell ref="S40:S45"/>
    <mergeCell ref="S46:S50"/>
    <mergeCell ref="S51:S52"/>
    <mergeCell ref="S53:S57"/>
    <mergeCell ref="S58:S60"/>
    <mergeCell ref="V46:V50"/>
    <mergeCell ref="V51:V52"/>
    <mergeCell ref="V53:V57"/>
    <mergeCell ref="V58:V60"/>
    <mergeCell ref="V61:V68"/>
    <mergeCell ref="V69:V75"/>
    <mergeCell ref="V76:V80"/>
    <mergeCell ref="V81:V87"/>
    <mergeCell ref="S81:S87"/>
    <mergeCell ref="S61:S68"/>
    <mergeCell ref="S69:S75"/>
    <mergeCell ref="S76:S80"/>
    <mergeCell ref="V88:V91"/>
    <mergeCell ref="A10:C10"/>
    <mergeCell ref="I10:R10"/>
    <mergeCell ref="C7:D7"/>
    <mergeCell ref="C8:D8"/>
    <mergeCell ref="V12:V21"/>
    <mergeCell ref="V22:V23"/>
    <mergeCell ref="V24:V31"/>
    <mergeCell ref="V32:V39"/>
    <mergeCell ref="V40:V45"/>
    <mergeCell ref="M12:M21"/>
    <mergeCell ref="N12:N21"/>
    <mergeCell ref="O12:O21"/>
    <mergeCell ref="P12:P21"/>
    <mergeCell ref="Q12:Q21"/>
    <mergeCell ref="R12:R21"/>
    <mergeCell ref="A12:A21"/>
    <mergeCell ref="B12:B21"/>
    <mergeCell ref="I12:I21"/>
    <mergeCell ref="J12:J21"/>
    <mergeCell ref="K12:K21"/>
    <mergeCell ref="L12:L21"/>
    <mergeCell ref="E12:E21"/>
    <mergeCell ref="F12:F21"/>
    <mergeCell ref="G12:G21"/>
    <mergeCell ref="H12:H21"/>
    <mergeCell ref="M22:M23"/>
    <mergeCell ref="N22:N23"/>
    <mergeCell ref="O22:O23"/>
    <mergeCell ref="P22:P23"/>
    <mergeCell ref="Q22:Q23"/>
    <mergeCell ref="R22:R23"/>
    <mergeCell ref="A22:A23"/>
    <mergeCell ref="B22:B23"/>
    <mergeCell ref="I22:I23"/>
    <mergeCell ref="J22:J23"/>
    <mergeCell ref="K22:K23"/>
    <mergeCell ref="L22:L23"/>
    <mergeCell ref="E22:E23"/>
    <mergeCell ref="F22:F23"/>
    <mergeCell ref="G22:G23"/>
    <mergeCell ref="H22:H23"/>
    <mergeCell ref="M24:M31"/>
    <mergeCell ref="N24:N31"/>
    <mergeCell ref="O24:O31"/>
    <mergeCell ref="P24:P31"/>
    <mergeCell ref="Q24:Q31"/>
    <mergeCell ref="R24:R31"/>
    <mergeCell ref="A24:A31"/>
    <mergeCell ref="B24:B31"/>
    <mergeCell ref="I24:I31"/>
    <mergeCell ref="J24:J31"/>
    <mergeCell ref="K24:K31"/>
    <mergeCell ref="L24:L31"/>
    <mergeCell ref="E24:E31"/>
    <mergeCell ref="F24:F31"/>
    <mergeCell ref="G24:G31"/>
    <mergeCell ref="H24:H31"/>
    <mergeCell ref="M32:M39"/>
    <mergeCell ref="N32:N39"/>
    <mergeCell ref="O32:O39"/>
    <mergeCell ref="P32:P39"/>
    <mergeCell ref="Q32:Q39"/>
    <mergeCell ref="A32:A39"/>
    <mergeCell ref="B32:B39"/>
    <mergeCell ref="I32:I39"/>
    <mergeCell ref="J32:J39"/>
    <mergeCell ref="K32:K39"/>
    <mergeCell ref="L32:L39"/>
    <mergeCell ref="E32:E39"/>
    <mergeCell ref="F32:F39"/>
    <mergeCell ref="G32:G39"/>
    <mergeCell ref="H32:H39"/>
    <mergeCell ref="M40:M45"/>
    <mergeCell ref="N40:N45"/>
    <mergeCell ref="O40:O45"/>
    <mergeCell ref="P40:P45"/>
    <mergeCell ref="Q40:Q45"/>
    <mergeCell ref="A40:A45"/>
    <mergeCell ref="B40:B45"/>
    <mergeCell ref="I40:I45"/>
    <mergeCell ref="J40:J45"/>
    <mergeCell ref="K40:K45"/>
    <mergeCell ref="L40:L45"/>
    <mergeCell ref="E40:E45"/>
    <mergeCell ref="F40:F45"/>
    <mergeCell ref="G40:G45"/>
    <mergeCell ref="H40:H45"/>
    <mergeCell ref="M46:M50"/>
    <mergeCell ref="N46:N50"/>
    <mergeCell ref="O46:O50"/>
    <mergeCell ref="P46:P50"/>
    <mergeCell ref="Q46:Q50"/>
    <mergeCell ref="A46:A50"/>
    <mergeCell ref="B46:B50"/>
    <mergeCell ref="I46:I50"/>
    <mergeCell ref="J46:J50"/>
    <mergeCell ref="K46:K50"/>
    <mergeCell ref="L46:L50"/>
    <mergeCell ref="E46:E50"/>
    <mergeCell ref="F46:F50"/>
    <mergeCell ref="G46:G50"/>
    <mergeCell ref="H46:H50"/>
    <mergeCell ref="M51:M52"/>
    <mergeCell ref="N51:N52"/>
    <mergeCell ref="O51:O52"/>
    <mergeCell ref="P51:P52"/>
    <mergeCell ref="Q51:Q52"/>
    <mergeCell ref="R51:R52"/>
    <mergeCell ref="A51:A52"/>
    <mergeCell ref="B51:B52"/>
    <mergeCell ref="I51:I52"/>
    <mergeCell ref="J51:J52"/>
    <mergeCell ref="K51:K52"/>
    <mergeCell ref="L51:L52"/>
    <mergeCell ref="E51:E52"/>
    <mergeCell ref="F51:F52"/>
    <mergeCell ref="G51:G52"/>
    <mergeCell ref="H51:H52"/>
    <mergeCell ref="M53:M57"/>
    <mergeCell ref="N53:N57"/>
    <mergeCell ref="O53:O57"/>
    <mergeCell ref="P53:P57"/>
    <mergeCell ref="Q53:Q57"/>
    <mergeCell ref="R53:R57"/>
    <mergeCell ref="A53:A57"/>
    <mergeCell ref="B53:B57"/>
    <mergeCell ref="I53:I57"/>
    <mergeCell ref="J53:J57"/>
    <mergeCell ref="K53:K57"/>
    <mergeCell ref="L53:L57"/>
    <mergeCell ref="E53:E57"/>
    <mergeCell ref="F53:F57"/>
    <mergeCell ref="G53:G57"/>
    <mergeCell ref="H53:H57"/>
    <mergeCell ref="M58:M60"/>
    <mergeCell ref="N58:N60"/>
    <mergeCell ref="O58:O60"/>
    <mergeCell ref="P58:P60"/>
    <mergeCell ref="Q58:Q60"/>
    <mergeCell ref="R58:R60"/>
    <mergeCell ref="A58:A60"/>
    <mergeCell ref="B58:B60"/>
    <mergeCell ref="I58:I60"/>
    <mergeCell ref="J58:J60"/>
    <mergeCell ref="K58:K60"/>
    <mergeCell ref="L58:L60"/>
    <mergeCell ref="E58:E60"/>
    <mergeCell ref="F58:F60"/>
    <mergeCell ref="G58:G60"/>
    <mergeCell ref="H58:H60"/>
    <mergeCell ref="M61:M68"/>
    <mergeCell ref="N61:N68"/>
    <mergeCell ref="O61:O68"/>
    <mergeCell ref="P61:P68"/>
    <mergeCell ref="Q61:Q68"/>
    <mergeCell ref="R61:R68"/>
    <mergeCell ref="A61:A68"/>
    <mergeCell ref="B61:B68"/>
    <mergeCell ref="I61:I68"/>
    <mergeCell ref="J61:J68"/>
    <mergeCell ref="K61:K68"/>
    <mergeCell ref="L61:L68"/>
    <mergeCell ref="E61:E68"/>
    <mergeCell ref="F61:F68"/>
    <mergeCell ref="G61:G68"/>
    <mergeCell ref="H61:H68"/>
    <mergeCell ref="M69:M75"/>
    <mergeCell ref="N69:N75"/>
    <mergeCell ref="O69:O75"/>
    <mergeCell ref="P69:P75"/>
    <mergeCell ref="Q69:Q75"/>
    <mergeCell ref="R69:R75"/>
    <mergeCell ref="A69:A75"/>
    <mergeCell ref="B69:B75"/>
    <mergeCell ref="I69:I75"/>
    <mergeCell ref="J69:J75"/>
    <mergeCell ref="K69:K75"/>
    <mergeCell ref="L69:L75"/>
    <mergeCell ref="E69:E75"/>
    <mergeCell ref="F69:F75"/>
    <mergeCell ref="G69:G75"/>
    <mergeCell ref="H69:H75"/>
    <mergeCell ref="M76:M80"/>
    <mergeCell ref="N76:N80"/>
    <mergeCell ref="O76:O80"/>
    <mergeCell ref="P76:P80"/>
    <mergeCell ref="Q76:Q80"/>
    <mergeCell ref="R76:R80"/>
    <mergeCell ref="A76:A80"/>
    <mergeCell ref="B76:B80"/>
    <mergeCell ref="I76:I80"/>
    <mergeCell ref="J76:J80"/>
    <mergeCell ref="K76:K80"/>
    <mergeCell ref="L76:L80"/>
    <mergeCell ref="E76:E80"/>
    <mergeCell ref="F76:F80"/>
    <mergeCell ref="G76:G80"/>
    <mergeCell ref="H76:H80"/>
    <mergeCell ref="H88:H91"/>
    <mergeCell ref="M81:M87"/>
    <mergeCell ref="N81:N87"/>
    <mergeCell ref="O81:O87"/>
    <mergeCell ref="P81:P87"/>
    <mergeCell ref="Q81:Q87"/>
    <mergeCell ref="R81:R87"/>
    <mergeCell ref="A81:A87"/>
    <mergeCell ref="B81:B87"/>
    <mergeCell ref="I81:I87"/>
    <mergeCell ref="J81:J87"/>
    <mergeCell ref="K81:K87"/>
    <mergeCell ref="L81:L87"/>
    <mergeCell ref="E81:E87"/>
    <mergeCell ref="F81:F87"/>
    <mergeCell ref="G81:G87"/>
    <mergeCell ref="H81:H87"/>
    <mergeCell ref="R32:R39"/>
    <mergeCell ref="R40:R45"/>
    <mergeCell ref="R46:R50"/>
    <mergeCell ref="P88:P91"/>
    <mergeCell ref="Q88:Q91"/>
    <mergeCell ref="R88:R91"/>
    <mergeCell ref="A88:A91"/>
    <mergeCell ref="B88:B91"/>
    <mergeCell ref="C1:D1"/>
    <mergeCell ref="C2:D2"/>
    <mergeCell ref="C3:D3"/>
    <mergeCell ref="C4:D4"/>
    <mergeCell ref="C5:D5"/>
    <mergeCell ref="C6:D6"/>
    <mergeCell ref="M88:M91"/>
    <mergeCell ref="N88:N91"/>
    <mergeCell ref="O88:O91"/>
    <mergeCell ref="I88:I91"/>
    <mergeCell ref="J88:J91"/>
    <mergeCell ref="K88:K91"/>
    <mergeCell ref="L88:L91"/>
    <mergeCell ref="E88:E91"/>
    <mergeCell ref="F88:F91"/>
    <mergeCell ref="G88:G91"/>
  </mergeCells>
  <conditionalFormatting sqref="C12:C24">
    <cfRule type="expression" dxfId="2950" priority="134">
      <formula>$D12="No"</formula>
    </cfRule>
  </conditionalFormatting>
  <conditionalFormatting sqref="C54:C57">
    <cfRule type="expression" dxfId="2949" priority="135">
      <formula>$D54="No"</formula>
    </cfRule>
  </conditionalFormatting>
  <conditionalFormatting sqref="C12:D91">
    <cfRule type="expression" dxfId="2948" priority="7">
      <formula>$D12="No"</formula>
    </cfRule>
  </conditionalFormatting>
  <conditionalFormatting sqref="F12:F91">
    <cfRule type="cellIs" dxfId="2947" priority="122" operator="greaterThan">
      <formula>0</formula>
    </cfRule>
  </conditionalFormatting>
  <conditionalFormatting sqref="G12:G91">
    <cfRule type="cellIs" dxfId="2946" priority="121" operator="greaterThan">
      <formula>0</formula>
    </cfRule>
  </conditionalFormatting>
  <conditionalFormatting sqref="H12:H91">
    <cfRule type="cellIs" dxfId="2945" priority="120" operator="greaterThan">
      <formula>0</formula>
    </cfRule>
  </conditionalFormatting>
  <conditionalFormatting sqref="N12">
    <cfRule type="cellIs" dxfId="2944" priority="40" operator="equal">
      <formula>"Minor Positive"</formula>
    </cfRule>
    <cfRule type="cellIs" dxfId="2943" priority="38" operator="equal">
      <formula>"Minor Negative"</formula>
    </cfRule>
    <cfRule type="cellIs" dxfId="2942" priority="39" operator="equal">
      <formula>"Significant Negative"</formula>
    </cfRule>
    <cfRule type="cellIs" dxfId="2941" priority="42" operator="equal">
      <formula>"Neutral"</formula>
    </cfRule>
    <cfRule type="cellIs" dxfId="2940" priority="41" operator="equal">
      <formula>"Significant Positive"</formula>
    </cfRule>
  </conditionalFormatting>
  <conditionalFormatting sqref="N22">
    <cfRule type="cellIs" dxfId="2939" priority="81" operator="equal">
      <formula>"Neutral"</formula>
    </cfRule>
    <cfRule type="cellIs" dxfId="2938" priority="83" operator="equal">
      <formula>"Significant Positive"</formula>
    </cfRule>
    <cfRule type="cellIs" dxfId="2937" priority="78" operator="equal">
      <formula>"Significant Negative"</formula>
    </cfRule>
    <cfRule type="cellIs" dxfId="2936" priority="79" operator="equal">
      <formula>"Minor Negative"</formula>
    </cfRule>
    <cfRule type="cellIs" dxfId="2935" priority="80" operator="equal">
      <formula>"Uncertain"</formula>
    </cfRule>
    <cfRule type="cellIs" dxfId="2934" priority="82" operator="equal">
      <formula>"Minor Positive"</formula>
    </cfRule>
  </conditionalFormatting>
  <conditionalFormatting sqref="N24">
    <cfRule type="cellIs" dxfId="2933" priority="106" operator="equal">
      <formula>"Minor Positive"</formula>
    </cfRule>
    <cfRule type="cellIs" dxfId="2932" priority="105" operator="equal">
      <formula>"Neutral"</formula>
    </cfRule>
    <cfRule type="cellIs" dxfId="2931" priority="103" operator="equal">
      <formula>"Minor Negative"</formula>
    </cfRule>
    <cfRule type="cellIs" dxfId="2930" priority="102" operator="equal">
      <formula>"Significant Negative"</formula>
    </cfRule>
    <cfRule type="cellIs" dxfId="2929" priority="104" operator="equal">
      <formula>"Uncertain"</formula>
    </cfRule>
    <cfRule type="cellIs" dxfId="2928" priority="107" operator="equal">
      <formula>"Significant Positive"</formula>
    </cfRule>
  </conditionalFormatting>
  <conditionalFormatting sqref="N32 N53">
    <cfRule type="cellIs" dxfId="2927" priority="116" operator="equal">
      <formula>"Uncertain"</formula>
    </cfRule>
    <cfRule type="cellIs" dxfId="2926" priority="117" operator="equal">
      <formula>"Neutral"</formula>
    </cfRule>
    <cfRule type="cellIs" dxfId="2925" priority="119" operator="equal">
      <formula>"Significant Positive"</formula>
    </cfRule>
    <cfRule type="cellIs" dxfId="2924" priority="114" operator="equal">
      <formula>"Significant Negative"</formula>
    </cfRule>
    <cfRule type="cellIs" dxfId="2923" priority="118" operator="equal">
      <formula>"Minor Positive"</formula>
    </cfRule>
    <cfRule type="cellIs" dxfId="2922" priority="115" operator="equal">
      <formula>"Minor Negative"</formula>
    </cfRule>
  </conditionalFormatting>
  <conditionalFormatting sqref="N40">
    <cfRule type="cellIs" dxfId="2921" priority="96" operator="equal">
      <formula>"Significant Negative"</formula>
    </cfRule>
    <cfRule type="cellIs" dxfId="2920" priority="97" operator="equal">
      <formula>"Minor Negative"</formula>
    </cfRule>
    <cfRule type="cellIs" dxfId="2919" priority="98" operator="equal">
      <formula>"Uncertain"</formula>
    </cfRule>
    <cfRule type="cellIs" dxfId="2918" priority="99" operator="equal">
      <formula>"Neutral"</formula>
    </cfRule>
    <cfRule type="cellIs" dxfId="2917" priority="100" operator="equal">
      <formula>"Minor Positive"</formula>
    </cfRule>
    <cfRule type="cellIs" dxfId="2916" priority="101" operator="equal">
      <formula>"Significant Positive"</formula>
    </cfRule>
  </conditionalFormatting>
  <conditionalFormatting sqref="N46">
    <cfRule type="cellIs" dxfId="2915" priority="94" operator="equal">
      <formula>"Minor Positive"</formula>
    </cfRule>
    <cfRule type="cellIs" dxfId="2914" priority="90" operator="equal">
      <formula>"Significant Negative"</formula>
    </cfRule>
    <cfRule type="cellIs" dxfId="2913" priority="91" operator="equal">
      <formula>"Minor Negative"</formula>
    </cfRule>
    <cfRule type="cellIs" dxfId="2912" priority="92" operator="equal">
      <formula>"Uncertain"</formula>
    </cfRule>
    <cfRule type="cellIs" dxfId="2911" priority="95" operator="equal">
      <formula>"Significant Positive"</formula>
    </cfRule>
    <cfRule type="cellIs" dxfId="2910" priority="93" operator="equal">
      <formula>"Neutral"</formula>
    </cfRule>
  </conditionalFormatting>
  <conditionalFormatting sqref="N51">
    <cfRule type="cellIs" dxfId="2909" priority="108" operator="equal">
      <formula>"Significant Negative"</formula>
    </cfRule>
    <cfRule type="cellIs" dxfId="2908" priority="109" operator="equal">
      <formula>"Minor Negative"</formula>
    </cfRule>
    <cfRule type="cellIs" dxfId="2907" priority="110" operator="equal">
      <formula>"Uncertain"</formula>
    </cfRule>
    <cfRule type="cellIs" dxfId="2906" priority="112" operator="equal">
      <formula>"Minor Positive"</formula>
    </cfRule>
    <cfRule type="cellIs" dxfId="2905" priority="113" operator="equal">
      <formula>"Significant Positive"</formula>
    </cfRule>
    <cfRule type="cellIs" dxfId="2904" priority="111" operator="equal">
      <formula>"Neutral"</formula>
    </cfRule>
  </conditionalFormatting>
  <conditionalFormatting sqref="N58">
    <cfRule type="cellIs" dxfId="2903" priority="8" operator="equal">
      <formula>"Significant Negative"</formula>
    </cfRule>
    <cfRule type="cellIs" dxfId="2902" priority="9" operator="equal">
      <formula>"Minor Negative"</formula>
    </cfRule>
    <cfRule type="cellIs" dxfId="2901" priority="10" operator="equal">
      <formula>"Uncertain"</formula>
    </cfRule>
    <cfRule type="cellIs" dxfId="2900" priority="11" operator="equal">
      <formula>"Neutral"</formula>
    </cfRule>
    <cfRule type="cellIs" dxfId="2899" priority="13" operator="equal">
      <formula>"Significant Positive"</formula>
    </cfRule>
    <cfRule type="cellIs" dxfId="2898" priority="12" operator="equal">
      <formula>"Minor Positive"</formula>
    </cfRule>
  </conditionalFormatting>
  <conditionalFormatting sqref="N61">
    <cfRule type="cellIs" dxfId="2897" priority="50" operator="equal">
      <formula>"Minor Negative"</formula>
    </cfRule>
    <cfRule type="cellIs" dxfId="2896" priority="49" operator="equal">
      <formula>"Significant Negative"</formula>
    </cfRule>
    <cfRule type="cellIs" dxfId="2895" priority="51" operator="equal">
      <formula>"Uncertain"</formula>
    </cfRule>
    <cfRule type="cellIs" dxfId="2894" priority="52" operator="equal">
      <formula>"Neutral"</formula>
    </cfRule>
    <cfRule type="cellIs" dxfId="2893" priority="53" operator="equal">
      <formula>"Minor Positive"</formula>
    </cfRule>
    <cfRule type="cellIs" dxfId="2892" priority="54" operator="equal">
      <formula>"Significant Positive"</formula>
    </cfRule>
  </conditionalFormatting>
  <conditionalFormatting sqref="N69">
    <cfRule type="cellIs" dxfId="2891" priority="20" operator="equal">
      <formula>"Significant Negative"</formula>
    </cfRule>
    <cfRule type="cellIs" dxfId="2890" priority="25" operator="equal">
      <formula>"Significant Positive"</formula>
    </cfRule>
    <cfRule type="cellIs" dxfId="2889" priority="24" operator="equal">
      <formula>"Minor Positive"</formula>
    </cfRule>
    <cfRule type="cellIs" dxfId="2888" priority="23" operator="equal">
      <formula>"Neutral"</formula>
    </cfRule>
    <cfRule type="cellIs" dxfId="2887" priority="22" operator="equal">
      <formula>"Uncertain"</formula>
    </cfRule>
    <cfRule type="cellIs" dxfId="2886" priority="21" operator="equal">
      <formula>"Minor Negative"</formula>
    </cfRule>
  </conditionalFormatting>
  <conditionalFormatting sqref="N76">
    <cfRule type="cellIs" dxfId="2885" priority="31" operator="equal">
      <formula>"Significant Positive"</formula>
    </cfRule>
    <cfRule type="cellIs" dxfId="2884" priority="30" operator="equal">
      <formula>"Minor Positive"</formula>
    </cfRule>
    <cfRule type="cellIs" dxfId="2883" priority="27" operator="equal">
      <formula>"Minor Negative"</formula>
    </cfRule>
    <cfRule type="cellIs" dxfId="2882" priority="29" operator="equal">
      <formula>"Neutral"</formula>
    </cfRule>
    <cfRule type="cellIs" dxfId="2881" priority="28" operator="equal">
      <formula>"Uncertain"</formula>
    </cfRule>
    <cfRule type="cellIs" dxfId="2880" priority="26" operator="equal">
      <formula>"Significant Negative"</formula>
    </cfRule>
  </conditionalFormatting>
  <conditionalFormatting sqref="N81">
    <cfRule type="cellIs" dxfId="2879" priority="6" operator="equal">
      <formula>"Significant Positive"</formula>
    </cfRule>
    <cfRule type="cellIs" dxfId="2878" priority="5" operator="equal">
      <formula>"Minor Positive"</formula>
    </cfRule>
    <cfRule type="cellIs" dxfId="2877" priority="4" operator="equal">
      <formula>"Neutral"</formula>
    </cfRule>
    <cfRule type="cellIs" dxfId="2876" priority="3" operator="equal">
      <formula>"Uncertain"</formula>
    </cfRule>
    <cfRule type="cellIs" dxfId="2875" priority="2" operator="equal">
      <formula>"Minor Negative"</formula>
    </cfRule>
    <cfRule type="cellIs" dxfId="2874" priority="1" operator="equal">
      <formula>"Significant Negative"</formula>
    </cfRule>
  </conditionalFormatting>
  <conditionalFormatting sqref="N88">
    <cfRule type="cellIs" dxfId="2873" priority="71" operator="equal">
      <formula>"Minor Positive"</formula>
    </cfRule>
    <cfRule type="cellIs" dxfId="2872" priority="70" operator="equal">
      <formula>"Neutral"</formula>
    </cfRule>
    <cfRule type="cellIs" dxfId="2871" priority="69" operator="equal">
      <formula>"Uncertain"</formula>
    </cfRule>
    <cfRule type="cellIs" dxfId="2870" priority="68" operator="equal">
      <formula>"Minor Negative"</formula>
    </cfRule>
    <cfRule type="cellIs" dxfId="2869" priority="67" operator="equal">
      <formula>"Significant Negative"</formula>
    </cfRule>
    <cfRule type="cellIs" dxfId="2868" priority="72" operator="equal">
      <formula>"Significant Positive"</formula>
    </cfRule>
  </conditionalFormatting>
  <dataValidations count="10">
    <dataValidation type="list" allowBlank="1" showInputMessage="1" showErrorMessage="1" sqref="D12:D91" xr:uid="{B5067B31-0CF9-452E-8CB3-1A6F67D7CA2B}">
      <formula1>"Yes, No"</formula1>
    </dataValidation>
    <dataValidation type="list" allowBlank="1" showInputMessage="1" showErrorMessage="1" sqref="N12 N88:N91 N22:N80" xr:uid="{0D642AA2-A2F1-4115-932D-716283D94395}">
      <formula1>"Significant Positive,Minor Positive,Neutral,Uncertain,Minor Negative,Significant Negative"</formula1>
    </dataValidation>
    <dataValidation type="list" allowBlank="1" showInputMessage="1" showErrorMessage="1" sqref="L12 L22:L91" xr:uid="{DDE1AEF4-731A-4E46-A44B-99C56F0E8BC2}">
      <formula1>"Localised,District-wide,Regional,National,N/A"</formula1>
    </dataValidation>
    <dataValidation type="list" allowBlank="1" showInputMessage="1" showErrorMessage="1" sqref="K12 K22:K91" xr:uid="{249C0132-424B-4CA3-8585-C2748AFFB73E}">
      <formula1>"Short(&lt;5yrs),Short/Medium,Medium(10yrs),Medium/Long,Long(20+yrs),N/A"</formula1>
    </dataValidation>
    <dataValidation type="list" allowBlank="1" showInputMessage="1" showErrorMessage="1" sqref="J12 J22:J91" xr:uid="{990E562B-C49B-4182-815F-3D853204D0FB}">
      <formula1>"Low,Medium,High,N/A"</formula1>
    </dataValidation>
    <dataValidation type="list" allowBlank="1" showInputMessage="1" showErrorMessage="1" sqref="I12:I91" xr:uid="{5136173D-19DC-4E3B-891E-42041D4B1AA9}">
      <formula1>"Direct,Indirect,N/A"</formula1>
    </dataValidation>
    <dataValidation type="list" allowBlank="1" showInputMessage="1" showErrorMessage="1" sqref="M12:M23 M40:M91" xr:uid="{97AFC049-F206-43D8-AA8E-B091B15732ED}">
      <formula1>"Permanent/Irreversible,Permanant/Reversible,Temporary/Irreversible,Temporary/Reversible,N/A"</formula1>
    </dataValidation>
    <dataValidation type="list" allowBlank="1" showInputMessage="1" showErrorMessage="1" sqref="P88:P91 P53:P68" xr:uid="{909385A0-06E4-4FA4-A838-8396E32D1704}">
      <formula1>"Yes,No"</formula1>
    </dataValidation>
    <dataValidation type="list" allowBlank="1" showInputMessage="1" showErrorMessage="1" sqref="M24:M39" xr:uid="{6B6E670D-398F-43E1-9A4F-420365259EA9}">
      <formula1>"Permanent/Irreversible,Permenant/Reversible,Temporary/Irreversible,Temporary/Reversible,N/A"</formula1>
    </dataValidation>
    <dataValidation type="list" allowBlank="1" showInputMessage="1" showErrorMessage="1" sqref="N81:N87" xr:uid="{20A0BCE2-9045-41D6-A9F0-B987AC35A5DE}">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2162A-37E4-4EFB-8C6C-67C4DB03F325}">
  <sheetPr codeName="Sheet5"/>
  <dimension ref="A1:Z94"/>
  <sheetViews>
    <sheetView showGridLines="0" topLeftCell="A4" zoomScale="25"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0.816406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0" style="113" customWidth="1"/>
    <col min="16" max="16" width="16.54296875" style="113" customWidth="1"/>
    <col min="17" max="17" width="23.81640625" style="113" customWidth="1"/>
    <col min="18" max="18" width="48.54296875" style="113" customWidth="1"/>
    <col min="19" max="19" width="21.54296875" style="117" hidden="1" customWidth="1"/>
    <col min="20" max="20" width="14.45312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180</v>
      </c>
      <c r="D1" s="317"/>
      <c r="E1" s="114"/>
      <c r="F1" s="114"/>
      <c r="G1" s="114"/>
      <c r="H1" s="114"/>
      <c r="I1" s="115"/>
      <c r="J1" s="115"/>
      <c r="K1" s="115"/>
      <c r="M1" s="116"/>
      <c r="N1" s="116"/>
      <c r="O1" s="116"/>
    </row>
    <row r="2" spans="1:26" x14ac:dyDescent="0.6">
      <c r="A2" s="112" t="s">
        <v>31</v>
      </c>
      <c r="B2" s="118"/>
      <c r="C2" s="266" t="s">
        <v>518</v>
      </c>
      <c r="D2" s="266"/>
      <c r="E2" s="119"/>
      <c r="F2" s="119"/>
      <c r="G2" s="119"/>
      <c r="H2" s="119"/>
      <c r="M2" s="120"/>
      <c r="N2" s="120"/>
      <c r="O2" s="120"/>
    </row>
    <row r="3" spans="1:26" x14ac:dyDescent="0.6">
      <c r="A3" s="121" t="s">
        <v>32</v>
      </c>
      <c r="B3" s="122"/>
      <c r="C3" s="267" t="s">
        <v>519</v>
      </c>
      <c r="D3" s="267"/>
      <c r="E3" s="119"/>
      <c r="F3" s="119"/>
      <c r="G3" s="119"/>
      <c r="H3" s="119"/>
      <c r="M3" s="120"/>
      <c r="N3" s="120"/>
      <c r="O3" s="120"/>
    </row>
    <row r="4" spans="1:26" x14ac:dyDescent="0.6">
      <c r="A4" s="123" t="s">
        <v>33</v>
      </c>
      <c r="B4" s="124"/>
      <c r="C4" s="318" t="s">
        <v>520</v>
      </c>
      <c r="D4" s="318"/>
      <c r="E4" s="125"/>
      <c r="F4" s="125"/>
      <c r="G4" s="125"/>
      <c r="H4" s="125"/>
      <c r="M4" s="120"/>
      <c r="N4" s="120"/>
      <c r="O4" s="120"/>
    </row>
    <row r="5" spans="1:26" x14ac:dyDescent="0.6">
      <c r="A5" s="121" t="s">
        <v>34</v>
      </c>
      <c r="B5" s="124"/>
      <c r="C5" s="340">
        <v>2.2799999999999998</v>
      </c>
      <c r="D5" s="341"/>
      <c r="E5" s="125"/>
      <c r="F5" s="125"/>
      <c r="G5" s="125"/>
      <c r="H5" s="125"/>
      <c r="M5" s="120"/>
      <c r="N5" s="120"/>
      <c r="O5" s="120"/>
    </row>
    <row r="6" spans="1:26" ht="92.15" customHeight="1" x14ac:dyDescent="0.6">
      <c r="A6" s="121" t="s">
        <v>35</v>
      </c>
      <c r="B6" s="124"/>
      <c r="C6" s="319" t="s">
        <v>521</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2</v>
      </c>
      <c r="H12" s="306">
        <f ca="1">COUNTIFS(INDIRECT("RAG!$C$"&amp;$V12&amp;":$BB$"&amp;$V12),H$11,RAG!$C$3:$BB$3,$B12)</f>
        <v>1</v>
      </c>
      <c r="I12" s="310" t="s">
        <v>306</v>
      </c>
      <c r="J12" s="310" t="s">
        <v>439</v>
      </c>
      <c r="K12" s="310" t="s">
        <v>308</v>
      </c>
      <c r="L12" s="310" t="s">
        <v>309</v>
      </c>
      <c r="M12" s="310" t="s">
        <v>310</v>
      </c>
      <c r="N12" s="279" t="s">
        <v>279</v>
      </c>
      <c r="O12" s="265" t="s">
        <v>522</v>
      </c>
      <c r="P12" s="304" t="s">
        <v>304</v>
      </c>
      <c r="Q12" s="269"/>
      <c r="R12" s="269"/>
      <c r="S12" s="323"/>
      <c r="V12" s="256">
        <f>MATCH(C1, RAG!$B$1:B$55, 0)</f>
        <v>13</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305</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305</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305</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249</v>
      </c>
      <c r="J22" s="307" t="s">
        <v>249</v>
      </c>
      <c r="K22" s="307" t="s">
        <v>249</v>
      </c>
      <c r="L22" s="307" t="s">
        <v>249</v>
      </c>
      <c r="M22" s="307" t="s">
        <v>249</v>
      </c>
      <c r="N22" s="262" t="s">
        <v>279</v>
      </c>
      <c r="O22" s="265" t="s">
        <v>523</v>
      </c>
      <c r="P22" s="304" t="s">
        <v>304</v>
      </c>
      <c r="Q22" s="269"/>
      <c r="R22" s="269"/>
      <c r="S22" s="323"/>
      <c r="V22" s="256"/>
      <c r="Z22" s="113" t="str">
        <f>IF(R22&gt;0,B22&amp;":"&amp;R22&amp;"
","")</f>
        <v/>
      </c>
    </row>
    <row r="23" spans="1:26" ht="246.6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307" t="s">
        <v>306</v>
      </c>
      <c r="J24" s="307" t="s">
        <v>307</v>
      </c>
      <c r="K24" s="307" t="s">
        <v>308</v>
      </c>
      <c r="L24" s="307" t="s">
        <v>309</v>
      </c>
      <c r="M24" s="307" t="s">
        <v>440</v>
      </c>
      <c r="N24" s="262" t="s">
        <v>279</v>
      </c>
      <c r="O24" s="265" t="s">
        <v>524</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305"/>
      <c r="Q25" s="254"/>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54"/>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54"/>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54"/>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54"/>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54"/>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525</v>
      </c>
      <c r="P32" s="304" t="s">
        <v>304</v>
      </c>
      <c r="Q32" s="269"/>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70"/>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70"/>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70"/>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70"/>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70"/>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70"/>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71"/>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439</v>
      </c>
      <c r="K40" s="262" t="s">
        <v>308</v>
      </c>
      <c r="L40" s="262" t="s">
        <v>364</v>
      </c>
      <c r="M40" s="262" t="s">
        <v>440</v>
      </c>
      <c r="N40" s="262" t="s">
        <v>279</v>
      </c>
      <c r="O40" s="265" t="s">
        <v>526</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305"/>
      <c r="Q41" s="270"/>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305"/>
      <c r="Q42" s="270"/>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305"/>
      <c r="Q43" s="270"/>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305"/>
      <c r="Q44" s="270"/>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306"/>
      <c r="Q45" s="271"/>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1</v>
      </c>
      <c r="H46" s="259">
        <f ca="1">COUNTIFS(INDIRECT("RAG!$C$"&amp;$V12&amp;":$BB$"&amp;$V12),H$11,RAG!$C$3:$BB$3,$B46)</f>
        <v>4</v>
      </c>
      <c r="I46" s="262" t="s">
        <v>306</v>
      </c>
      <c r="J46" s="262" t="s">
        <v>307</v>
      </c>
      <c r="K46" s="262" t="s">
        <v>308</v>
      </c>
      <c r="L46" s="262" t="s">
        <v>309</v>
      </c>
      <c r="M46" s="262" t="s">
        <v>440</v>
      </c>
      <c r="N46" s="262" t="s">
        <v>279</v>
      </c>
      <c r="O46" s="265" t="s">
        <v>527</v>
      </c>
      <c r="P46" s="304" t="s">
        <v>304</v>
      </c>
      <c r="Q46" s="269"/>
      <c r="R46" s="253"/>
      <c r="S46" s="322"/>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70"/>
      <c r="R47" s="254"/>
      <c r="S47" s="322"/>
      <c r="V47" s="257"/>
    </row>
    <row r="48" spans="1:26" ht="52" x14ac:dyDescent="0.6">
      <c r="A48" s="290"/>
      <c r="B48" s="260"/>
      <c r="C48" s="137" t="s">
        <v>356</v>
      </c>
      <c r="D48" s="134" t="s">
        <v>305</v>
      </c>
      <c r="E48" s="277"/>
      <c r="F48" s="260"/>
      <c r="G48" s="260"/>
      <c r="H48" s="260"/>
      <c r="I48" s="263"/>
      <c r="J48" s="263"/>
      <c r="K48" s="263"/>
      <c r="L48" s="263"/>
      <c r="M48" s="263"/>
      <c r="N48" s="263"/>
      <c r="O48" s="266"/>
      <c r="P48" s="305"/>
      <c r="Q48" s="270"/>
      <c r="R48" s="254"/>
      <c r="S48" s="322"/>
      <c r="V48" s="257"/>
    </row>
    <row r="49" spans="1:26" ht="52" x14ac:dyDescent="0.6">
      <c r="A49" s="290"/>
      <c r="B49" s="260"/>
      <c r="C49" s="137" t="s">
        <v>357</v>
      </c>
      <c r="D49" s="134" t="s">
        <v>304</v>
      </c>
      <c r="E49" s="277"/>
      <c r="F49" s="260"/>
      <c r="G49" s="260"/>
      <c r="H49" s="260"/>
      <c r="I49" s="263"/>
      <c r="J49" s="263"/>
      <c r="K49" s="263"/>
      <c r="L49" s="263"/>
      <c r="M49" s="263"/>
      <c r="N49" s="263"/>
      <c r="O49" s="266"/>
      <c r="P49" s="305"/>
      <c r="Q49" s="270"/>
      <c r="R49" s="254"/>
      <c r="S49" s="322"/>
      <c r="V49" s="257"/>
    </row>
    <row r="50" spans="1:26" ht="296.5" customHeight="1" thickBot="1" x14ac:dyDescent="0.65">
      <c r="A50" s="291"/>
      <c r="B50" s="261"/>
      <c r="C50" s="138" t="s">
        <v>358</v>
      </c>
      <c r="D50" s="134" t="s">
        <v>304</v>
      </c>
      <c r="E50" s="278"/>
      <c r="F50" s="261"/>
      <c r="G50" s="261"/>
      <c r="H50" s="261"/>
      <c r="I50" s="279"/>
      <c r="J50" s="279"/>
      <c r="K50" s="279"/>
      <c r="L50" s="279"/>
      <c r="M50" s="279"/>
      <c r="N50" s="279"/>
      <c r="O50" s="267"/>
      <c r="P50" s="306"/>
      <c r="Q50" s="271"/>
      <c r="R50" s="282"/>
      <c r="S50" s="322"/>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307" t="s">
        <v>249</v>
      </c>
      <c r="J51" s="307" t="s">
        <v>249</v>
      </c>
      <c r="K51" s="307" t="s">
        <v>249</v>
      </c>
      <c r="L51" s="307" t="s">
        <v>249</v>
      </c>
      <c r="M51" s="307" t="s">
        <v>249</v>
      </c>
      <c r="N51" s="307" t="s">
        <v>280</v>
      </c>
      <c r="O51" s="286" t="s">
        <v>465</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25.39999999999998"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449</v>
      </c>
      <c r="J53" s="262" t="s">
        <v>307</v>
      </c>
      <c r="K53" s="262" t="s">
        <v>308</v>
      </c>
      <c r="L53" s="262" t="s">
        <v>309</v>
      </c>
      <c r="M53" s="262" t="s">
        <v>440</v>
      </c>
      <c r="N53" s="262" t="s">
        <v>279</v>
      </c>
      <c r="O53" s="265" t="s">
        <v>528</v>
      </c>
      <c r="P53" s="250" t="s">
        <v>304</v>
      </c>
      <c r="Q53" s="269"/>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70"/>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70"/>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70"/>
      <c r="R56" s="254"/>
      <c r="S56" s="323"/>
      <c r="V56" s="257"/>
    </row>
    <row r="57" spans="1:26" ht="36" customHeight="1" thickBot="1" x14ac:dyDescent="0.65">
      <c r="A57" s="291"/>
      <c r="B57" s="261"/>
      <c r="C57" s="135" t="s">
        <v>369</v>
      </c>
      <c r="D57" s="134" t="s">
        <v>305</v>
      </c>
      <c r="E57" s="294"/>
      <c r="F57" s="285"/>
      <c r="G57" s="285"/>
      <c r="H57" s="285"/>
      <c r="I57" s="279"/>
      <c r="J57" s="279"/>
      <c r="K57" s="279"/>
      <c r="L57" s="279"/>
      <c r="M57" s="279"/>
      <c r="N57" s="279"/>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279</v>
      </c>
      <c r="O58" s="265" t="s">
        <v>452</v>
      </c>
      <c r="P58" s="250" t="s">
        <v>304</v>
      </c>
      <c r="Q58" s="269"/>
      <c r="R58" s="269"/>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70"/>
      <c r="S59" s="323"/>
      <c r="V59" s="257"/>
    </row>
    <row r="60" spans="1:26" ht="78.5" thickBot="1" x14ac:dyDescent="0.65">
      <c r="A60" s="291"/>
      <c r="B60" s="261"/>
      <c r="C60" s="145" t="s">
        <v>373</v>
      </c>
      <c r="D60" s="134" t="s">
        <v>304</v>
      </c>
      <c r="E60" s="294"/>
      <c r="F60" s="285"/>
      <c r="G60" s="285"/>
      <c r="H60" s="285"/>
      <c r="I60" s="279"/>
      <c r="J60" s="279"/>
      <c r="K60" s="279"/>
      <c r="L60" s="279"/>
      <c r="M60" s="279"/>
      <c r="N60" s="279"/>
      <c r="O60" s="267"/>
      <c r="P60" s="268"/>
      <c r="Q60" s="271"/>
      <c r="R60" s="271"/>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e">
        <f>IF(#REF!&gt;0,B61&amp;":"&amp;#REF!&amp;"
","")</f>
        <v>#REF!</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31.4" customHeight="1"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53" t="s">
        <v>428</v>
      </c>
      <c r="S69" s="323"/>
      <c r="V69" s="256"/>
      <c r="Z69" s="113" t="str">
        <f>IF(R69&gt;0,B69&amp;":"&amp;R69&amp;"
","")</f>
        <v xml:space="preserve">IIA11:Local Plan Policy HE1 Historic Environment will not support proposals that will cause harm to heritage assets.
</v>
      </c>
    </row>
    <row r="70" spans="1:26" x14ac:dyDescent="0.6">
      <c r="A70" s="290"/>
      <c r="B70" s="260"/>
      <c r="C70" s="140" t="s">
        <v>387</v>
      </c>
      <c r="D70" s="134" t="s">
        <v>305</v>
      </c>
      <c r="E70" s="293"/>
      <c r="F70" s="284"/>
      <c r="G70" s="284"/>
      <c r="H70" s="284"/>
      <c r="I70" s="263"/>
      <c r="J70" s="263"/>
      <c r="K70" s="263"/>
      <c r="L70" s="263"/>
      <c r="M70" s="263"/>
      <c r="N70" s="263"/>
      <c r="O70" s="287"/>
      <c r="P70" s="251"/>
      <c r="Q70" s="270"/>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54"/>
      <c r="S74" s="323"/>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62" t="s">
        <v>306</v>
      </c>
      <c r="J76" s="262" t="s">
        <v>307</v>
      </c>
      <c r="K76" s="262" t="s">
        <v>308</v>
      </c>
      <c r="L76" s="262" t="s">
        <v>309</v>
      </c>
      <c r="M76" s="262" t="s">
        <v>310</v>
      </c>
      <c r="N76" s="262" t="s">
        <v>279</v>
      </c>
      <c r="O76" s="295" t="s">
        <v>530</v>
      </c>
      <c r="P76" s="250" t="s">
        <v>304</v>
      </c>
      <c r="Q76" s="269"/>
      <c r="R76" s="253"/>
      <c r="S76" s="323"/>
      <c r="V76" s="256"/>
      <c r="Z76" s="113" t="str">
        <f>IF(R76&gt;0,B76&amp;":"&amp;R76&amp;"
","")</f>
        <v/>
      </c>
    </row>
    <row r="77" spans="1:26" x14ac:dyDescent="0.6">
      <c r="A77" s="290"/>
      <c r="B77" s="260"/>
      <c r="C77" s="140" t="s">
        <v>396</v>
      </c>
      <c r="D77" s="134" t="s">
        <v>304</v>
      </c>
      <c r="E77" s="293"/>
      <c r="F77" s="284"/>
      <c r="G77" s="284"/>
      <c r="H77" s="284"/>
      <c r="I77" s="263"/>
      <c r="J77" s="263"/>
      <c r="K77" s="263"/>
      <c r="L77" s="263"/>
      <c r="M77" s="263"/>
      <c r="N77" s="263"/>
      <c r="O77" s="296"/>
      <c r="P77" s="251"/>
      <c r="Q77" s="270"/>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70"/>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70"/>
      <c r="R79" s="254"/>
      <c r="S79" s="323"/>
      <c r="V79" s="257"/>
    </row>
    <row r="80" spans="1:26" ht="77.5" customHeight="1" thickBot="1" x14ac:dyDescent="0.65">
      <c r="A80" s="291"/>
      <c r="B80" s="261"/>
      <c r="C80" s="146" t="s">
        <v>399</v>
      </c>
      <c r="D80" s="134" t="s">
        <v>304</v>
      </c>
      <c r="E80" s="294"/>
      <c r="F80" s="285"/>
      <c r="G80" s="285"/>
      <c r="H80" s="285"/>
      <c r="I80" s="279"/>
      <c r="J80" s="279"/>
      <c r="K80" s="279"/>
      <c r="L80" s="279"/>
      <c r="M80" s="279"/>
      <c r="N80" s="279"/>
      <c r="O80" s="297"/>
      <c r="P80" s="268"/>
      <c r="Q80" s="271"/>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531</v>
      </c>
      <c r="P81" s="250" t="s">
        <v>304</v>
      </c>
      <c r="Q81" s="253"/>
      <c r="R81" s="253" t="s">
        <v>498</v>
      </c>
      <c r="S81" s="323"/>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3"/>
      <c r="V86" s="257"/>
    </row>
    <row r="87" spans="1:26" ht="197.1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300"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23ImcV+LIOjFoQow66IIJ8nx21gRmNIVEyTaRiiSZOfXIjWKjcSrL+uVIe55HUZIW1+f8/yklszylv/uEfLUSA==" saltValue="LWEQekxTN7mXy3LYJVnOm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R61:R68"/>
    <mergeCell ref="V61:V68"/>
    <mergeCell ref="H61:H68"/>
    <mergeCell ref="I61:I68"/>
    <mergeCell ref="J61:J68"/>
    <mergeCell ref="K61:K68"/>
    <mergeCell ref="L61:L68"/>
    <mergeCell ref="M61:M68"/>
    <mergeCell ref="Q61:Q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867" priority="7">
      <formula>$D12="No"</formula>
    </cfRule>
  </conditionalFormatting>
  <conditionalFormatting sqref="F12:F91">
    <cfRule type="cellIs" dxfId="2866" priority="10" operator="greaterThan">
      <formula>0</formula>
    </cfRule>
  </conditionalFormatting>
  <conditionalFormatting sqref="G12:G91">
    <cfRule type="cellIs" dxfId="2865" priority="9" operator="greaterThan">
      <formula>0</formula>
    </cfRule>
  </conditionalFormatting>
  <conditionalFormatting sqref="H12:H91">
    <cfRule type="cellIs" dxfId="2864" priority="8" operator="greaterThan">
      <formula>0</formula>
    </cfRule>
  </conditionalFormatting>
  <conditionalFormatting sqref="N12">
    <cfRule type="cellIs" dxfId="2863" priority="116" operator="equal">
      <formula>"Significant Positive"</formula>
    </cfRule>
    <cfRule type="cellIs" dxfId="2862" priority="117" operator="equal">
      <formula>"Neutral"</formula>
    </cfRule>
    <cfRule type="cellIs" dxfId="2861" priority="115" operator="equal">
      <formula>"Minor Positive"</formula>
    </cfRule>
    <cfRule type="cellIs" dxfId="2860" priority="114" operator="equal">
      <formula>"Significant Negative"</formula>
    </cfRule>
    <cfRule type="cellIs" dxfId="2859" priority="113" operator="equal">
      <formula>"Minor Negative"</formula>
    </cfRule>
  </conditionalFormatting>
  <conditionalFormatting sqref="N22">
    <cfRule type="cellIs" dxfId="2858" priority="105" operator="equal">
      <formula>"Minor Positive"</formula>
    </cfRule>
    <cfRule type="cellIs" dxfId="2857" priority="102" operator="equal">
      <formula>"Minor Negative"</formula>
    </cfRule>
    <cfRule type="cellIs" dxfId="2856" priority="104" operator="equal">
      <formula>"Neutral"</formula>
    </cfRule>
    <cfRule type="cellIs" dxfId="2855" priority="101" operator="equal">
      <formula>"Significant Negative"</formula>
    </cfRule>
    <cfRule type="cellIs" dxfId="2854" priority="103" operator="equal">
      <formula>"Uncertain"</formula>
    </cfRule>
    <cfRule type="cellIs" dxfId="2853" priority="106" operator="equal">
      <formula>"Significant Positive"</formula>
    </cfRule>
  </conditionalFormatting>
  <conditionalFormatting sqref="N24">
    <cfRule type="cellIs" dxfId="2852" priority="95" operator="equal">
      <formula>"Significant Negative"</formula>
    </cfRule>
    <cfRule type="cellIs" dxfId="2851" priority="98" operator="equal">
      <formula>"Neutral"</formula>
    </cfRule>
    <cfRule type="cellIs" dxfId="2850" priority="96" operator="equal">
      <formula>"Minor Negative"</formula>
    </cfRule>
    <cfRule type="cellIs" dxfId="2849" priority="97" operator="equal">
      <formula>"Uncertain"</formula>
    </cfRule>
    <cfRule type="cellIs" dxfId="2848" priority="99" operator="equal">
      <formula>"Minor Positive"</formula>
    </cfRule>
    <cfRule type="cellIs" dxfId="2847" priority="100" operator="equal">
      <formula>"Significant Positive"</formula>
    </cfRule>
  </conditionalFormatting>
  <conditionalFormatting sqref="N32">
    <cfRule type="cellIs" dxfId="2846" priority="91" operator="equal">
      <formula>"Uncertain"</formula>
    </cfRule>
    <cfRule type="cellIs" dxfId="2845" priority="92" operator="equal">
      <formula>"Neutral"</formula>
    </cfRule>
    <cfRule type="cellIs" dxfId="2844" priority="94" operator="equal">
      <formula>"Significant Positive"</formula>
    </cfRule>
    <cfRule type="cellIs" dxfId="2843" priority="93" operator="equal">
      <formula>"Minor Positive"</formula>
    </cfRule>
    <cfRule type="cellIs" dxfId="2842" priority="89" operator="equal">
      <formula>"Significant Negative"</formula>
    </cfRule>
    <cfRule type="cellIs" dxfId="2841" priority="90" operator="equal">
      <formula>"Minor Negative"</formula>
    </cfRule>
  </conditionalFormatting>
  <conditionalFormatting sqref="N40">
    <cfRule type="cellIs" dxfId="2840" priority="120" operator="equal">
      <formula>"Uncertain"</formula>
    </cfRule>
    <cfRule type="cellIs" dxfId="2839" priority="121" operator="equal">
      <formula>"Neutral"</formula>
    </cfRule>
    <cfRule type="cellIs" dxfId="2838" priority="118" operator="equal">
      <formula>"Significant Negative"</formula>
    </cfRule>
    <cfRule type="cellIs" dxfId="2837" priority="119" operator="equal">
      <formula>"Minor Negative"</formula>
    </cfRule>
    <cfRule type="cellIs" dxfId="2836" priority="123" operator="equal">
      <formula>"Significant Positive"</formula>
    </cfRule>
    <cfRule type="cellIs" dxfId="2835" priority="122" operator="equal">
      <formula>"Minor Positive"</formula>
    </cfRule>
  </conditionalFormatting>
  <conditionalFormatting sqref="N46">
    <cfRule type="cellIs" dxfId="2834" priority="78" operator="equal">
      <formula>"Minor Negative"</formula>
    </cfRule>
    <cfRule type="cellIs" dxfId="2833" priority="79" operator="equal">
      <formula>"Uncertain"</formula>
    </cfRule>
    <cfRule type="cellIs" dxfId="2832" priority="80" operator="equal">
      <formula>"Neutral"</formula>
    </cfRule>
    <cfRule type="cellIs" dxfId="2831" priority="81" operator="equal">
      <formula>"Minor Positive"</formula>
    </cfRule>
    <cfRule type="cellIs" dxfId="2830" priority="77" operator="equal">
      <formula>"Significant Negative"</formula>
    </cfRule>
    <cfRule type="cellIs" dxfId="2829" priority="82" operator="equal">
      <formula>"Significant Positive"</formula>
    </cfRule>
  </conditionalFormatting>
  <conditionalFormatting sqref="N51">
    <cfRule type="cellIs" dxfId="2828" priority="112" operator="equal">
      <formula>"Significant Positive"</formula>
    </cfRule>
    <cfRule type="cellIs" dxfId="2827" priority="107" operator="equal">
      <formula>"Significant Negative"</formula>
    </cfRule>
    <cfRule type="cellIs" dxfId="2826" priority="108" operator="equal">
      <formula>"Minor Negative"</formula>
    </cfRule>
    <cfRule type="cellIs" dxfId="2825" priority="110" operator="equal">
      <formula>"Neutral"</formula>
    </cfRule>
    <cfRule type="cellIs" dxfId="2824" priority="111" operator="equal">
      <formula>"Minor Positive"</formula>
    </cfRule>
    <cfRule type="cellIs" dxfId="2823" priority="109" operator="equal">
      <formula>"Uncertain"</formula>
    </cfRule>
  </conditionalFormatting>
  <conditionalFormatting sqref="N53">
    <cfRule type="cellIs" dxfId="2822" priority="177" operator="equal">
      <formula>"Significant Positive"</formula>
    </cfRule>
    <cfRule type="cellIs" dxfId="2821" priority="172" operator="equal">
      <formula>"Significant Negative"</formula>
    </cfRule>
    <cfRule type="cellIs" dxfId="2820" priority="173" operator="equal">
      <formula>"Minor Negative"</formula>
    </cfRule>
    <cfRule type="cellIs" dxfId="2819" priority="174" operator="equal">
      <formula>"Uncertain"</formula>
    </cfRule>
    <cfRule type="cellIs" dxfId="2818" priority="175" operator="equal">
      <formula>"Neutral"</formula>
    </cfRule>
    <cfRule type="cellIs" dxfId="2817" priority="176" operator="equal">
      <formula>"Minor Positive"</formula>
    </cfRule>
  </conditionalFormatting>
  <conditionalFormatting sqref="N58">
    <cfRule type="cellIs" dxfId="2816" priority="25" operator="equal">
      <formula>"Significant Positive"</formula>
    </cfRule>
    <cfRule type="cellIs" dxfId="2815" priority="23" operator="equal">
      <formula>"Neutral"</formula>
    </cfRule>
    <cfRule type="cellIs" dxfId="2814" priority="22" operator="equal">
      <formula>"Uncertain"</formula>
    </cfRule>
    <cfRule type="cellIs" dxfId="2813" priority="21" operator="equal">
      <formula>"Minor Negative"</formula>
    </cfRule>
    <cfRule type="cellIs" dxfId="2812" priority="20" operator="equal">
      <formula>"Significant Negative"</formula>
    </cfRule>
    <cfRule type="cellIs" dxfId="2811" priority="24" operator="equal">
      <formula>"Minor Positive"</formula>
    </cfRule>
  </conditionalFormatting>
  <conditionalFormatting sqref="N61">
    <cfRule type="cellIs" dxfId="2810" priority="15" operator="equal">
      <formula>"Minor Negative"</formula>
    </cfRule>
    <cfRule type="cellIs" dxfId="2809" priority="19" operator="equal">
      <formula>"Significant Positive"</formula>
    </cfRule>
    <cfRule type="cellIs" dxfId="2808" priority="18" operator="equal">
      <formula>"Minor Positive"</formula>
    </cfRule>
    <cfRule type="cellIs" dxfId="2807" priority="17" operator="equal">
      <formula>"Neutral"</formula>
    </cfRule>
    <cfRule type="cellIs" dxfId="2806" priority="16" operator="equal">
      <formula>"Uncertain"</formula>
    </cfRule>
    <cfRule type="cellIs" dxfId="2805" priority="14" operator="equal">
      <formula>"Significant Negative"</formula>
    </cfRule>
  </conditionalFormatting>
  <conditionalFormatting sqref="N69">
    <cfRule type="cellIs" dxfId="2804" priority="29" operator="equal">
      <formula>"Neutral"</formula>
    </cfRule>
    <cfRule type="cellIs" dxfId="2803" priority="28" operator="equal">
      <formula>"Uncertain"</formula>
    </cfRule>
    <cfRule type="cellIs" dxfId="2802" priority="27" operator="equal">
      <formula>"Minor Negative"</formula>
    </cfRule>
    <cfRule type="cellIs" dxfId="2801" priority="26" operator="equal">
      <formula>"Significant Negative"</formula>
    </cfRule>
    <cfRule type="cellIs" dxfId="2800" priority="31" operator="equal">
      <formula>"Significant Positive"</formula>
    </cfRule>
    <cfRule type="cellIs" dxfId="2799" priority="30" operator="equal">
      <formula>"Minor Positive"</formula>
    </cfRule>
  </conditionalFormatting>
  <conditionalFormatting sqref="N76">
    <cfRule type="cellIs" dxfId="2798" priority="43" operator="equal">
      <formula>"Significant Positive"</formula>
    </cfRule>
    <cfRule type="cellIs" dxfId="2797" priority="42" operator="equal">
      <formula>"Minor Positive"</formula>
    </cfRule>
    <cfRule type="cellIs" dxfId="2796" priority="41" operator="equal">
      <formula>"Neutral"</formula>
    </cfRule>
    <cfRule type="cellIs" dxfId="2795" priority="40" operator="equal">
      <formula>"Uncertain"</formula>
    </cfRule>
    <cfRule type="cellIs" dxfId="2794" priority="39" operator="equal">
      <formula>"Minor Negative"</formula>
    </cfRule>
    <cfRule type="cellIs" dxfId="2793" priority="38" operator="equal">
      <formula>"Significant Negative"</formula>
    </cfRule>
  </conditionalFormatting>
  <conditionalFormatting sqref="N81">
    <cfRule type="cellIs" dxfId="2792" priority="4" operator="equal">
      <formula>"Neutral"</formula>
    </cfRule>
    <cfRule type="cellIs" dxfId="2791" priority="3" operator="equal">
      <formula>"Uncertain"</formula>
    </cfRule>
    <cfRule type="cellIs" dxfId="2790" priority="2" operator="equal">
      <formula>"Minor Negative"</formula>
    </cfRule>
    <cfRule type="cellIs" dxfId="2789" priority="1" operator="equal">
      <formula>"Significant Negative"</formula>
    </cfRule>
    <cfRule type="cellIs" dxfId="2788" priority="6" operator="equal">
      <formula>"Significant Positive"</formula>
    </cfRule>
    <cfRule type="cellIs" dxfId="2787" priority="5" operator="equal">
      <formula>"Minor Positive"</formula>
    </cfRule>
  </conditionalFormatting>
  <conditionalFormatting sqref="N88">
    <cfRule type="cellIs" dxfId="2786" priority="128" operator="equal">
      <formula>"Significant Negative"</formula>
    </cfRule>
    <cfRule type="cellIs" dxfId="2785" priority="130" operator="equal">
      <formula>"Uncertain"</formula>
    </cfRule>
    <cfRule type="cellIs" dxfId="2784" priority="131" operator="equal">
      <formula>"Neutral"</formula>
    </cfRule>
    <cfRule type="cellIs" dxfId="2783" priority="132" operator="equal">
      <formula>"Minor Positive"</formula>
    </cfRule>
    <cfRule type="cellIs" dxfId="2782" priority="133" operator="equal">
      <formula>"Significant Positive"</formula>
    </cfRule>
    <cfRule type="cellIs" dxfId="2781" priority="129" operator="equal">
      <formula>"Minor Negative"</formula>
    </cfRule>
  </conditionalFormatting>
  <dataValidations count="12">
    <dataValidation type="list" allowBlank="1" showInputMessage="1" showErrorMessage="1" sqref="I12:I91" xr:uid="{8F04FB53-E82C-4F2C-8350-080C9FE97409}">
      <formula1>"Direct,Indirect,N/A"</formula1>
    </dataValidation>
    <dataValidation type="list" allowBlank="1" showInputMessage="1" showErrorMessage="1" sqref="J12 J22:J91" xr:uid="{9104D6B9-555C-43B7-A52E-9215219315D8}">
      <formula1>"Low,Medium,High,N/A"</formula1>
    </dataValidation>
    <dataValidation type="list" allowBlank="1" showInputMessage="1" showErrorMessage="1" sqref="K12 K22:K91" xr:uid="{7CA43E0F-EFDE-4885-9BE1-F432393408BA}">
      <formula1>"Short(&lt;5yrs),Short/Medium,Medium(10yrs),Medium/Long,Long(20+yrs),N/A"</formula1>
    </dataValidation>
    <dataValidation type="list" allowBlank="1" showInputMessage="1" showErrorMessage="1" sqref="L12 L22:L91" xr:uid="{A208243B-621E-493B-92BD-C7C417A33802}">
      <formula1>"Localised,District-wide,Regional,National,N/A"</formula1>
    </dataValidation>
    <dataValidation type="list" allowBlank="1" showInputMessage="1" showErrorMessage="1" sqref="N22:N39 N88:N91 N12 N51:N80" xr:uid="{741F80BB-1E03-42B8-A74C-CDB82C478822}">
      <formula1>"Significant Positive,Minor Positive,Neutral,Uncertain,Minor Negative,Significant Negative"</formula1>
    </dataValidation>
    <dataValidation type="list" allowBlank="1" showInputMessage="1" showErrorMessage="1" sqref="D12:D91" xr:uid="{1C9E1E52-3A26-4B3F-A808-1B1071DD7CEA}">
      <formula1>"Yes, No"</formula1>
    </dataValidation>
    <dataValidation type="list" allowBlank="1" showInputMessage="1" showErrorMessage="1" sqref="M40:M45" xr:uid="{1AE1AF4E-B78E-40E2-8BE3-E56BBD414EB0}">
      <formula1>"nt/Irreversible,Permenant/Reversible,Temporary/Irreversible,Temporary/Reversible,N/A"</formula1>
    </dataValidation>
    <dataValidation type="list" allowBlank="1" showInputMessage="1" showErrorMessage="1" sqref="P81:P91" xr:uid="{220A8B69-9920-4DCC-8FC6-0B65C8C682D9}">
      <formula1>"Yes,No"</formula1>
    </dataValidation>
    <dataValidation type="list" allowBlank="1" showInputMessage="1" showErrorMessage="1" sqref="M32:M39 M12:M23 M46:M91" xr:uid="{54C32F94-D9CF-43BB-B479-31F18C9CC189}">
      <formula1>"Permanent/Irreversible,Permanant/Reversible,Temporary/Irreversible,Temporary/Reversible,N/A"</formula1>
    </dataValidation>
    <dataValidation type="list" allowBlank="1" showInputMessage="1" showErrorMessage="1" sqref="N46:N50" xr:uid="{1FF94002-3EC4-4B79-BAA7-8AE19DC45941}">
      <formula1>"ficant Positive,Minor Positive,Neutral,Uncertain,Minor Negative,Significant Negative"</formula1>
    </dataValidation>
    <dataValidation type="list" allowBlank="1" showInputMessage="1" showErrorMessage="1" sqref="M24:M31" xr:uid="{9EF2E5E1-7983-4114-BBC6-FBA20D6B0DB9}">
      <formula1>"Permanent/Irreversible,Permenant/Reversible,Temporary/Irreversible,Temporary/Reversible,N/A"</formula1>
    </dataValidation>
    <dataValidation type="list" allowBlank="1" showInputMessage="1" showErrorMessage="1" sqref="N81:N87" xr:uid="{9635DDD9-7EEA-4537-9A54-836C180D4EA9}">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7626-888A-42A5-A87B-DFCF943D83AA}">
  <sheetPr codeName="Sheet17"/>
  <dimension ref="A1:Z94"/>
  <sheetViews>
    <sheetView showGridLines="0" zoomScale="39"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1.54296875" style="113" customWidth="1"/>
    <col min="16" max="16" width="16.54296875" style="113" customWidth="1"/>
    <col min="17" max="17" width="30.81640625" style="113" customWidth="1"/>
    <col min="18" max="18" width="46.81640625" style="113" customWidth="1"/>
    <col min="19" max="19" width="28"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28" t="s">
        <v>181</v>
      </c>
      <c r="D1" s="328"/>
      <c r="E1" s="114"/>
      <c r="F1" s="114"/>
      <c r="G1" s="114"/>
      <c r="H1" s="114"/>
      <c r="I1" s="115"/>
      <c r="J1" s="115"/>
      <c r="K1" s="115"/>
      <c r="M1" s="116"/>
      <c r="N1" s="116"/>
      <c r="O1" s="116"/>
    </row>
    <row r="2" spans="1:26" x14ac:dyDescent="0.6">
      <c r="A2" s="112" t="s">
        <v>31</v>
      </c>
      <c r="B2" s="118"/>
      <c r="C2" s="329" t="s">
        <v>532</v>
      </c>
      <c r="D2" s="329"/>
      <c r="E2" s="119"/>
      <c r="F2" s="119"/>
      <c r="G2" s="119"/>
      <c r="H2" s="119"/>
      <c r="M2" s="120"/>
      <c r="N2" s="120"/>
      <c r="O2" s="120"/>
    </row>
    <row r="3" spans="1:26" x14ac:dyDescent="0.6">
      <c r="A3" s="121" t="s">
        <v>32</v>
      </c>
      <c r="B3" s="122"/>
      <c r="C3" s="330" t="s">
        <v>288</v>
      </c>
      <c r="D3" s="330"/>
      <c r="E3" s="119"/>
      <c r="F3" s="119"/>
      <c r="G3" s="119"/>
      <c r="H3" s="119"/>
      <c r="M3" s="120"/>
      <c r="N3" s="120"/>
      <c r="O3" s="120"/>
    </row>
    <row r="4" spans="1:26" x14ac:dyDescent="0.6">
      <c r="A4" s="123" t="s">
        <v>33</v>
      </c>
      <c r="B4" s="124"/>
      <c r="C4" s="331" t="s">
        <v>533</v>
      </c>
      <c r="D4" s="331"/>
      <c r="E4" s="125"/>
      <c r="F4" s="125"/>
      <c r="G4" s="125"/>
      <c r="H4" s="125"/>
      <c r="M4" s="120"/>
      <c r="N4" s="120"/>
      <c r="O4" s="120"/>
    </row>
    <row r="5" spans="1:26" x14ac:dyDescent="0.6">
      <c r="A5" s="121" t="s">
        <v>34</v>
      </c>
      <c r="B5" s="124"/>
      <c r="C5" s="319">
        <v>4.46</v>
      </c>
      <c r="D5" s="320"/>
      <c r="E5" s="125"/>
      <c r="F5" s="125"/>
      <c r="G5" s="125"/>
      <c r="H5" s="125"/>
      <c r="M5" s="120"/>
      <c r="N5" s="120"/>
      <c r="O5" s="120"/>
    </row>
    <row r="6" spans="1:26" ht="131.15" customHeight="1" x14ac:dyDescent="0.6">
      <c r="A6" s="121" t="s">
        <v>35</v>
      </c>
      <c r="B6" s="124"/>
      <c r="C6" s="332" t="s">
        <v>534</v>
      </c>
      <c r="D6" s="333"/>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249</v>
      </c>
      <c r="J12" s="310" t="s">
        <v>249</v>
      </c>
      <c r="K12" s="310" t="s">
        <v>249</v>
      </c>
      <c r="L12" s="310" t="s">
        <v>249</v>
      </c>
      <c r="M12" s="310" t="s">
        <v>249</v>
      </c>
      <c r="N12" s="279" t="s">
        <v>281</v>
      </c>
      <c r="O12" s="265" t="s">
        <v>535</v>
      </c>
      <c r="P12" s="304" t="s">
        <v>304</v>
      </c>
      <c r="Q12" s="253" t="s">
        <v>536</v>
      </c>
      <c r="R12" s="269"/>
      <c r="S12" s="323"/>
      <c r="V12" s="256">
        <f>MATCH(C1, RAG!$B$1:B$55, 0)</f>
        <v>14</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54"/>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54"/>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54"/>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54"/>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54"/>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249</v>
      </c>
      <c r="J22" s="307" t="s">
        <v>249</v>
      </c>
      <c r="K22" s="307" t="s">
        <v>249</v>
      </c>
      <c r="L22" s="307" t="s">
        <v>249</v>
      </c>
      <c r="M22" s="307" t="s">
        <v>249</v>
      </c>
      <c r="N22" s="262" t="s">
        <v>281</v>
      </c>
      <c r="O22" s="265" t="s">
        <v>537</v>
      </c>
      <c r="P22" s="304" t="s">
        <v>304</v>
      </c>
      <c r="Q22" s="253" t="s">
        <v>536</v>
      </c>
      <c r="R22" s="269"/>
      <c r="S22" s="323"/>
      <c r="V22" s="256"/>
      <c r="Z22" s="113" t="str">
        <f>IF(R22&gt;0,B22&amp;":"&amp;R22&amp;"
","")</f>
        <v/>
      </c>
    </row>
    <row r="23" spans="1:26" ht="409.6"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4</v>
      </c>
      <c r="H24" s="259">
        <f ca="1">COUNTIFS(INDIRECT("RAG!$C$"&amp;$V12&amp;":$BB$"&amp;$V12),H$11,RAG!$C$3:$BB$3,$B24)</f>
        <v>2</v>
      </c>
      <c r="I24" s="307" t="s">
        <v>306</v>
      </c>
      <c r="J24" s="307" t="s">
        <v>307</v>
      </c>
      <c r="K24" s="307" t="s">
        <v>308</v>
      </c>
      <c r="L24" s="307" t="s">
        <v>309</v>
      </c>
      <c r="M24" s="307" t="s">
        <v>310</v>
      </c>
      <c r="N24" s="262" t="s">
        <v>279</v>
      </c>
      <c r="O24" s="265" t="s">
        <v>538</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2</v>
      </c>
      <c r="H32" s="259">
        <f ca="1">COUNTIFS(INDIRECT("RAG!$C$"&amp;$V12&amp;":$BB$"&amp;$V12),H$11,RAG!$C$3:$BB$3,$B32)</f>
        <v>2</v>
      </c>
      <c r="I32" s="262" t="s">
        <v>306</v>
      </c>
      <c r="J32" s="262" t="s">
        <v>307</v>
      </c>
      <c r="K32" s="262" t="s">
        <v>308</v>
      </c>
      <c r="L32" s="262" t="s">
        <v>309</v>
      </c>
      <c r="M32" s="262" t="s">
        <v>310</v>
      </c>
      <c r="N32" s="262" t="s">
        <v>279</v>
      </c>
      <c r="O32" s="265" t="s">
        <v>539</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540</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2</v>
      </c>
      <c r="H46" s="259">
        <f ca="1">COUNTIFS(INDIRECT("RAG!$C$"&amp;$V12&amp;":$BB$"&amp;$V12),H$11,RAG!$C$3:$BB$3,$B46)</f>
        <v>5</v>
      </c>
      <c r="I46" s="262" t="s">
        <v>306</v>
      </c>
      <c r="J46" s="262" t="s">
        <v>307</v>
      </c>
      <c r="K46" s="262" t="s">
        <v>308</v>
      </c>
      <c r="L46" s="262" t="s">
        <v>309</v>
      </c>
      <c r="M46" s="262" t="s">
        <v>310</v>
      </c>
      <c r="N46" s="262" t="s">
        <v>279</v>
      </c>
      <c r="O46" s="265" t="s">
        <v>541</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7.64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307" t="s">
        <v>249</v>
      </c>
      <c r="J51" s="307" t="s">
        <v>249</v>
      </c>
      <c r="K51" s="307" t="s">
        <v>249</v>
      </c>
      <c r="L51" s="307" t="s">
        <v>249</v>
      </c>
      <c r="M51" s="307" t="s">
        <v>249</v>
      </c>
      <c r="N51" s="307" t="s">
        <v>280</v>
      </c>
      <c r="O51" s="286" t="s">
        <v>542</v>
      </c>
      <c r="P51" s="250"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78"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364</v>
      </c>
      <c r="M53" s="262" t="s">
        <v>310</v>
      </c>
      <c r="N53" s="262" t="s">
        <v>279</v>
      </c>
      <c r="O53" s="265" t="s">
        <v>543</v>
      </c>
      <c r="P53" s="250" t="s">
        <v>304</v>
      </c>
      <c r="Q53" s="253"/>
      <c r="R53" s="253" t="s">
        <v>529</v>
      </c>
      <c r="S53" s="322"/>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54"/>
      <c r="S54" s="322"/>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54"/>
      <c r="S55" s="322"/>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54"/>
      <c r="S56" s="322"/>
      <c r="V56" s="257"/>
    </row>
    <row r="57" spans="1:26" ht="36" customHeight="1" thickBot="1" x14ac:dyDescent="0.65">
      <c r="A57" s="291"/>
      <c r="B57" s="261"/>
      <c r="C57" s="135" t="s">
        <v>369</v>
      </c>
      <c r="D57" s="134" t="s">
        <v>305</v>
      </c>
      <c r="E57" s="294"/>
      <c r="F57" s="285"/>
      <c r="G57" s="285"/>
      <c r="H57" s="285"/>
      <c r="I57" s="279"/>
      <c r="J57" s="279"/>
      <c r="K57" s="279"/>
      <c r="L57" s="279"/>
      <c r="M57" s="279"/>
      <c r="N57" s="279"/>
      <c r="O57" s="267"/>
      <c r="P57" s="268"/>
      <c r="Q57" s="282"/>
      <c r="R57" s="282"/>
      <c r="S57" s="322"/>
      <c r="V57" s="272"/>
    </row>
    <row r="58" spans="1:26" ht="52"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86" t="s">
        <v>544</v>
      </c>
      <c r="P58" s="292"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87"/>
      <c r="P59" s="293"/>
      <c r="Q59" s="254"/>
      <c r="R59" s="254"/>
      <c r="S59" s="323"/>
      <c r="V59" s="257"/>
    </row>
    <row r="60" spans="1:26" ht="387" customHeight="1" thickBot="1" x14ac:dyDescent="0.65">
      <c r="A60" s="291"/>
      <c r="B60" s="261"/>
      <c r="C60" s="145" t="s">
        <v>373</v>
      </c>
      <c r="D60" s="134" t="s">
        <v>304</v>
      </c>
      <c r="E60" s="294"/>
      <c r="F60" s="285"/>
      <c r="G60" s="285"/>
      <c r="H60" s="285"/>
      <c r="I60" s="279"/>
      <c r="J60" s="279"/>
      <c r="K60" s="279"/>
      <c r="L60" s="279"/>
      <c r="M60" s="279"/>
      <c r="N60" s="279"/>
      <c r="O60" s="288"/>
      <c r="P60" s="294"/>
      <c r="Q60" s="282"/>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298"/>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2"/>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2"/>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2"/>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2"/>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2"/>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2"/>
      <c r="V67" s="302"/>
    </row>
    <row r="68" spans="1:26" ht="36" customHeight="1" thickBot="1" x14ac:dyDescent="0.65">
      <c r="A68" s="291"/>
      <c r="B68" s="261"/>
      <c r="C68" s="135" t="s">
        <v>383</v>
      </c>
      <c r="D68" s="134" t="s">
        <v>305</v>
      </c>
      <c r="E68" s="294"/>
      <c r="F68" s="285"/>
      <c r="G68" s="285"/>
      <c r="H68" s="285"/>
      <c r="I68" s="279"/>
      <c r="J68" s="279"/>
      <c r="K68" s="279"/>
      <c r="L68" s="279"/>
      <c r="M68" s="279"/>
      <c r="N68" s="279"/>
      <c r="O68" s="267"/>
      <c r="P68" s="268"/>
      <c r="Q68" s="300"/>
      <c r="R68" s="300"/>
      <c r="S68" s="322"/>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429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95.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545</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139"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34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5r7qqteo0uazoD2+9IW55WYwuOTZLqdd5926dG0JEkpNQqCMF4oBU8QJ0ZGFyzK61QVaL9IkoHfBoW7GjpTwRg==" saltValue="wtt7xNi9acX++a6zh3aln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780" priority="7">
      <formula>$D12="No"</formula>
    </cfRule>
  </conditionalFormatting>
  <conditionalFormatting sqref="F12:F91">
    <cfRule type="cellIs" dxfId="2779" priority="10" operator="greaterThan">
      <formula>0</formula>
    </cfRule>
  </conditionalFormatting>
  <conditionalFormatting sqref="G12:G91">
    <cfRule type="cellIs" dxfId="2778" priority="9" operator="greaterThan">
      <formula>0</formula>
    </cfRule>
  </conditionalFormatting>
  <conditionalFormatting sqref="H12:H91">
    <cfRule type="cellIs" dxfId="2777" priority="8" operator="greaterThan">
      <formula>0</formula>
    </cfRule>
  </conditionalFormatting>
  <conditionalFormatting sqref="N12">
    <cfRule type="cellIs" dxfId="2776" priority="129" operator="equal">
      <formula>"Minor Positive"</formula>
    </cfRule>
    <cfRule type="cellIs" dxfId="2775" priority="128" operator="equal">
      <formula>"Significant Negative"</formula>
    </cfRule>
    <cfRule type="cellIs" dxfId="2774" priority="127" operator="equal">
      <formula>"Minor Negative"</formula>
    </cfRule>
    <cfRule type="cellIs" dxfId="2773" priority="131" operator="equal">
      <formula>"Neutral"</formula>
    </cfRule>
    <cfRule type="cellIs" dxfId="2772" priority="130" operator="equal">
      <formula>"Significant Positive"</formula>
    </cfRule>
  </conditionalFormatting>
  <conditionalFormatting sqref="N22">
    <cfRule type="cellIs" dxfId="2771" priority="126" operator="equal">
      <formula>"Significant Positive"</formula>
    </cfRule>
    <cfRule type="cellIs" dxfId="2770" priority="125" operator="equal">
      <formula>"Minor Positive"</formula>
    </cfRule>
    <cfRule type="cellIs" dxfId="2769" priority="124" operator="equal">
      <formula>"Neutral"</formula>
    </cfRule>
    <cfRule type="cellIs" dxfId="2768" priority="121" operator="equal">
      <formula>"Significant Negative"</formula>
    </cfRule>
    <cfRule type="cellIs" dxfId="2767" priority="123" operator="equal">
      <formula>"Uncertain"</formula>
    </cfRule>
    <cfRule type="cellIs" dxfId="2766" priority="122" operator="equal">
      <formula>"Minor Negative"</formula>
    </cfRule>
  </conditionalFormatting>
  <conditionalFormatting sqref="N24">
    <cfRule type="cellIs" dxfId="2765" priority="120" operator="equal">
      <formula>"Significant Positive"</formula>
    </cfRule>
    <cfRule type="cellIs" dxfId="2764" priority="119" operator="equal">
      <formula>"Minor Positive"</formula>
    </cfRule>
    <cfRule type="cellIs" dxfId="2763" priority="118" operator="equal">
      <formula>"Neutral"</formula>
    </cfRule>
    <cfRule type="cellIs" dxfId="2762" priority="117" operator="equal">
      <formula>"Uncertain"</formula>
    </cfRule>
    <cfRule type="cellIs" dxfId="2761" priority="115" operator="equal">
      <formula>"Significant Negative"</formula>
    </cfRule>
    <cfRule type="cellIs" dxfId="2760" priority="116" operator="equal">
      <formula>"Minor Negative"</formula>
    </cfRule>
  </conditionalFormatting>
  <conditionalFormatting sqref="N32">
    <cfRule type="cellIs" dxfId="2759" priority="114" operator="equal">
      <formula>"Significant Positive"</formula>
    </cfRule>
    <cfRule type="cellIs" dxfId="2758" priority="113" operator="equal">
      <formula>"Minor Positive"</formula>
    </cfRule>
    <cfRule type="cellIs" dxfId="2757" priority="110" operator="equal">
      <formula>"Minor Negative"</formula>
    </cfRule>
    <cfRule type="cellIs" dxfId="2756" priority="109" operator="equal">
      <formula>"Significant Negative"</formula>
    </cfRule>
    <cfRule type="cellIs" dxfId="2755" priority="111" operator="equal">
      <formula>"Uncertain"</formula>
    </cfRule>
    <cfRule type="cellIs" dxfId="2754" priority="112" operator="equal">
      <formula>"Neutral"</formula>
    </cfRule>
  </conditionalFormatting>
  <conditionalFormatting sqref="N40">
    <cfRule type="cellIs" dxfId="2753" priority="108" operator="equal">
      <formula>"Significant Positive"</formula>
    </cfRule>
    <cfRule type="cellIs" dxfId="2752" priority="107" operator="equal">
      <formula>"Minor Positive"</formula>
    </cfRule>
    <cfRule type="cellIs" dxfId="2751" priority="106" operator="equal">
      <formula>"Neutral"</formula>
    </cfRule>
    <cfRule type="cellIs" dxfId="2750" priority="104" operator="equal">
      <formula>"Minor Negative"</formula>
    </cfRule>
    <cfRule type="cellIs" dxfId="2749" priority="103" operator="equal">
      <formula>"Significant Negative"</formula>
    </cfRule>
    <cfRule type="cellIs" dxfId="2748" priority="105" operator="equal">
      <formula>"Uncertain"</formula>
    </cfRule>
  </conditionalFormatting>
  <conditionalFormatting sqref="N46">
    <cfRule type="cellIs" dxfId="2747" priority="76" operator="equal">
      <formula>"Significant Positive"</formula>
    </cfRule>
    <cfRule type="cellIs" dxfId="2746" priority="75" operator="equal">
      <formula>"Minor Positive"</formula>
    </cfRule>
    <cfRule type="cellIs" dxfId="2745" priority="73" operator="equal">
      <formula>"Uncertain"</formula>
    </cfRule>
    <cfRule type="cellIs" dxfId="2744" priority="72" operator="equal">
      <formula>"Minor Negative"</formula>
    </cfRule>
    <cfRule type="cellIs" dxfId="2743" priority="71" operator="equal">
      <formula>"Significant Negative"</formula>
    </cfRule>
    <cfRule type="cellIs" dxfId="2742" priority="74" operator="equal">
      <formula>"Neutral"</formula>
    </cfRule>
  </conditionalFormatting>
  <conditionalFormatting sqref="N51">
    <cfRule type="cellIs" dxfId="2741" priority="35" operator="equal">
      <formula>"Significant Negative"</formula>
    </cfRule>
    <cfRule type="cellIs" dxfId="2740" priority="36" operator="equal">
      <formula>"Minor Negative"</formula>
    </cfRule>
    <cfRule type="cellIs" dxfId="2739" priority="37" operator="equal">
      <formula>"Uncertain"</formula>
    </cfRule>
    <cfRule type="cellIs" dxfId="2738" priority="38" operator="equal">
      <formula>"Neutral"</formula>
    </cfRule>
    <cfRule type="cellIs" dxfId="2737" priority="39" operator="equal">
      <formula>"Minor Positive"</formula>
    </cfRule>
    <cfRule type="cellIs" dxfId="2736" priority="40" operator="equal">
      <formula>"Significant Positive"</formula>
    </cfRule>
  </conditionalFormatting>
  <conditionalFormatting sqref="N53">
    <cfRule type="cellIs" dxfId="2735" priority="81" operator="equal">
      <formula>"Uncertain"</formula>
    </cfRule>
    <cfRule type="cellIs" dxfId="2734" priority="82" operator="equal">
      <formula>"Neutral"</formula>
    </cfRule>
    <cfRule type="cellIs" dxfId="2733" priority="83" operator="equal">
      <formula>"Minor Positive"</formula>
    </cfRule>
    <cfRule type="cellIs" dxfId="2732" priority="84" operator="equal">
      <formula>"Significant Positive"</formula>
    </cfRule>
    <cfRule type="cellIs" dxfId="2731" priority="80" operator="equal">
      <formula>"Minor Negative"</formula>
    </cfRule>
    <cfRule type="cellIs" dxfId="2730" priority="79" operator="equal">
      <formula>"Significant Negative"</formula>
    </cfRule>
  </conditionalFormatting>
  <conditionalFormatting sqref="N58">
    <cfRule type="cellIs" dxfId="2729" priority="17" operator="equal">
      <formula>"Neutral"</formula>
    </cfRule>
    <cfRule type="cellIs" dxfId="2728" priority="18" operator="equal">
      <formula>"Minor Positive"</formula>
    </cfRule>
    <cfRule type="cellIs" dxfId="2727" priority="19" operator="equal">
      <formula>"Significant Positive"</formula>
    </cfRule>
    <cfRule type="cellIs" dxfId="2726" priority="16" operator="equal">
      <formula>"Uncertain"</formula>
    </cfRule>
    <cfRule type="cellIs" dxfId="2725" priority="15" operator="equal">
      <formula>"Minor Negative"</formula>
    </cfRule>
    <cfRule type="cellIs" dxfId="2724" priority="14" operator="equal">
      <formula>"Significant Negative"</formula>
    </cfRule>
  </conditionalFormatting>
  <conditionalFormatting sqref="N61">
    <cfRule type="cellIs" dxfId="2723" priority="23" operator="equal">
      <formula>"Neutral"</formula>
    </cfRule>
    <cfRule type="cellIs" dxfId="2722" priority="24" operator="equal">
      <formula>"Minor Positive"</formula>
    </cfRule>
    <cfRule type="cellIs" dxfId="2721" priority="20" operator="equal">
      <formula>"Significant Negative"</formula>
    </cfRule>
    <cfRule type="cellIs" dxfId="2720" priority="21" operator="equal">
      <formula>"Minor Negative"</formula>
    </cfRule>
    <cfRule type="cellIs" dxfId="2719" priority="25" operator="equal">
      <formula>"Significant Positive"</formula>
    </cfRule>
    <cfRule type="cellIs" dxfId="2718" priority="22" operator="equal">
      <formula>"Uncertain"</formula>
    </cfRule>
  </conditionalFormatting>
  <conditionalFormatting sqref="N69">
    <cfRule type="cellIs" dxfId="2717" priority="26" operator="equal">
      <formula>"Significant Negative"</formula>
    </cfRule>
    <cfRule type="cellIs" dxfId="2716" priority="31" operator="equal">
      <formula>"Significant Positive"</formula>
    </cfRule>
    <cfRule type="cellIs" dxfId="2715" priority="30" operator="equal">
      <formula>"Minor Positive"</formula>
    </cfRule>
    <cfRule type="cellIs" dxfId="2714" priority="29" operator="equal">
      <formula>"Neutral"</formula>
    </cfRule>
    <cfRule type="cellIs" dxfId="2713" priority="28" operator="equal">
      <formula>"Uncertain"</formula>
    </cfRule>
    <cfRule type="cellIs" dxfId="2712" priority="27" operator="equal">
      <formula>"Minor Negative"</formula>
    </cfRule>
  </conditionalFormatting>
  <conditionalFormatting sqref="N76">
    <cfRule type="cellIs" dxfId="2711" priority="50" operator="equal">
      <formula>"Neutral"</formula>
    </cfRule>
    <cfRule type="cellIs" dxfId="2710" priority="49" operator="equal">
      <formula>"Uncertain"</formula>
    </cfRule>
    <cfRule type="cellIs" dxfId="2709" priority="48" operator="equal">
      <formula>"Minor Negative"</formula>
    </cfRule>
    <cfRule type="cellIs" dxfId="2708" priority="47" operator="equal">
      <formula>"Significant Negative"</formula>
    </cfRule>
    <cfRule type="cellIs" dxfId="2707" priority="52" operator="equal">
      <formula>"Significant Positive"</formula>
    </cfRule>
    <cfRule type="cellIs" dxfId="2706" priority="51" operator="equal">
      <formula>"Minor Positive"</formula>
    </cfRule>
  </conditionalFormatting>
  <conditionalFormatting sqref="N81">
    <cfRule type="cellIs" dxfId="2705" priority="1" operator="equal">
      <formula>"Significant Negative"</formula>
    </cfRule>
    <cfRule type="cellIs" dxfId="2704" priority="6" operator="equal">
      <formula>"Significant Positive"</formula>
    </cfRule>
    <cfRule type="cellIs" dxfId="2703" priority="5" operator="equal">
      <formula>"Minor Positive"</formula>
    </cfRule>
    <cfRule type="cellIs" dxfId="2702" priority="4" operator="equal">
      <formula>"Neutral"</formula>
    </cfRule>
    <cfRule type="cellIs" dxfId="2701" priority="3" operator="equal">
      <formula>"Uncertain"</formula>
    </cfRule>
    <cfRule type="cellIs" dxfId="2700" priority="2" operator="equal">
      <formula>"Minor Negative"</formula>
    </cfRule>
  </conditionalFormatting>
  <conditionalFormatting sqref="N88">
    <cfRule type="cellIs" dxfId="2699" priority="62" operator="equal">
      <formula>"Neutral"</formula>
    </cfRule>
    <cfRule type="cellIs" dxfId="2698" priority="63" operator="equal">
      <formula>"Minor Positive"</formula>
    </cfRule>
    <cfRule type="cellIs" dxfId="2697" priority="59" operator="equal">
      <formula>"Significant Negative"</formula>
    </cfRule>
    <cfRule type="cellIs" dxfId="2696" priority="60" operator="equal">
      <formula>"Minor Negative"</formula>
    </cfRule>
    <cfRule type="cellIs" dxfId="2695" priority="61" operator="equal">
      <formula>"Uncertain"</formula>
    </cfRule>
    <cfRule type="cellIs" dxfId="2694" priority="64" operator="equal">
      <formula>"Significant Positive"</formula>
    </cfRule>
  </conditionalFormatting>
  <dataValidations count="10">
    <dataValidation type="list" allowBlank="1" showInputMessage="1" showErrorMessage="1" sqref="N88:N91 N12 N22:N80" xr:uid="{3DCE3357-C57C-4408-8B2E-CCF2EF9DE3B3}">
      <formula1>"Significant Positive,Minor Positive,Neutral,Uncertain,Minor Negative,Significant Negative"</formula1>
    </dataValidation>
    <dataValidation type="list" allowBlank="1" showInputMessage="1" showErrorMessage="1" sqref="M12" xr:uid="{B8501C03-300B-4C67-9C80-99249E0C37C8}">
      <formula1>"Permenant/Irreversible,Permenant/Reversible,Temporary/Irreversible,Temporary/Reversible,N/A"</formula1>
    </dataValidation>
    <dataValidation type="list" allowBlank="1" showInputMessage="1" showErrorMessage="1" sqref="L12 L22:L91" xr:uid="{4C7302CA-A025-464F-933A-D5965F081ACB}">
      <formula1>"Localised,District-wide,Regional,National,N/A"</formula1>
    </dataValidation>
    <dataValidation type="list" allowBlank="1" showInputMessage="1" showErrorMessage="1" sqref="K12 K22:K91" xr:uid="{435A38CA-F7A1-41A8-B17F-9B0A0B2B3AC5}">
      <formula1>"Short(&lt;5yrs),Short/Medium,Medium(10yrs),Medium/Long,Long(20+yrs),N/A"</formula1>
    </dataValidation>
    <dataValidation type="list" allowBlank="1" showInputMessage="1" showErrorMessage="1" sqref="J12 J22:J91" xr:uid="{0F40CB45-D768-416A-9E4F-FC068109FEC5}">
      <formula1>"Low,Medium,High,N/A"</formula1>
    </dataValidation>
    <dataValidation type="list" allowBlank="1" showInputMessage="1" showErrorMessage="1" sqref="I12:I91" xr:uid="{0DE4B5D0-948B-4953-9970-60B366360F24}">
      <formula1>"Direct,Indirect,N/A"</formula1>
    </dataValidation>
    <dataValidation type="list" allowBlank="1" showInputMessage="1" showErrorMessage="1" sqref="P88:P91 P53:P57 P61:P75" xr:uid="{04C20BAA-1094-4E69-A7BF-6D51C92B86A0}">
      <formula1>"Yes,No"</formula1>
    </dataValidation>
    <dataValidation type="list" allowBlank="1" showInputMessage="1" showErrorMessage="1" sqref="M22:M91" xr:uid="{BE122AA0-5F05-43DA-95C9-25A0A188DE96}">
      <formula1>"Permanent/Irreversible,Permanant/Reversible,Temporary/Irreversible,Temporary/Reversible,N/A"</formula1>
    </dataValidation>
    <dataValidation type="list" allowBlank="1" showInputMessage="1" showErrorMessage="1" sqref="D12:D91" xr:uid="{6B69E5AC-13B9-4AB0-B689-78D1EDB3DFB1}">
      <formula1>"Yes, No"</formula1>
    </dataValidation>
    <dataValidation type="list" allowBlank="1" showInputMessage="1" showErrorMessage="1" sqref="N81:N87" xr:uid="{CBF95DA2-4FE3-4916-AD0A-2194A62ED771}">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215A5-0564-4F06-8F9A-2A39DB65666D}">
  <sheetPr codeName="Sheet32"/>
  <dimension ref="A1:Z94"/>
  <sheetViews>
    <sheetView showGridLines="0" zoomScale="48"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2.7265625" style="113" customWidth="1"/>
    <col min="16" max="16" width="16.54296875" style="113" customWidth="1"/>
    <col min="17" max="17" width="34.7265625" style="113" customWidth="1"/>
    <col min="18" max="18" width="47.26953125" style="113" customWidth="1"/>
    <col min="19" max="19" width="37.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182</v>
      </c>
      <c r="D1" s="317"/>
      <c r="E1" s="114"/>
      <c r="F1" s="114"/>
      <c r="G1" s="114"/>
      <c r="H1" s="114"/>
      <c r="I1" s="115"/>
      <c r="J1" s="115"/>
      <c r="K1" s="115"/>
      <c r="M1" s="116"/>
      <c r="N1" s="116"/>
      <c r="O1" s="116"/>
    </row>
    <row r="2" spans="1:26" x14ac:dyDescent="0.6">
      <c r="A2" s="112" t="s">
        <v>31</v>
      </c>
      <c r="B2" s="118"/>
      <c r="C2" s="266" t="s">
        <v>546</v>
      </c>
      <c r="D2" s="266"/>
      <c r="E2" s="119"/>
      <c r="F2" s="119"/>
      <c r="G2" s="119"/>
      <c r="H2" s="119"/>
      <c r="M2" s="120"/>
      <c r="N2" s="120"/>
      <c r="O2" s="120"/>
    </row>
    <row r="3" spans="1:26" x14ac:dyDescent="0.6">
      <c r="A3" s="121" t="s">
        <v>32</v>
      </c>
      <c r="B3" s="122"/>
      <c r="C3" s="267" t="s">
        <v>547</v>
      </c>
      <c r="D3" s="267"/>
      <c r="E3" s="119"/>
      <c r="F3" s="119"/>
      <c r="G3" s="119"/>
      <c r="H3" s="119"/>
      <c r="M3" s="120"/>
      <c r="N3" s="120"/>
      <c r="O3" s="120"/>
    </row>
    <row r="4" spans="1:26" x14ac:dyDescent="0.6">
      <c r="A4" s="123" t="s">
        <v>33</v>
      </c>
      <c r="B4" s="124"/>
      <c r="C4" s="318" t="s">
        <v>548</v>
      </c>
      <c r="D4" s="318"/>
      <c r="E4" s="125"/>
      <c r="F4" s="125"/>
      <c r="G4" s="125"/>
      <c r="H4" s="125"/>
      <c r="M4" s="120"/>
      <c r="N4" s="120"/>
      <c r="O4" s="120"/>
    </row>
    <row r="5" spans="1:26" x14ac:dyDescent="0.6">
      <c r="A5" s="121" t="s">
        <v>34</v>
      </c>
      <c r="B5" s="124"/>
      <c r="C5" s="345">
        <v>0.17</v>
      </c>
      <c r="D5" s="320"/>
      <c r="E5" s="125"/>
      <c r="F5" s="125"/>
      <c r="G5" s="125"/>
      <c r="H5" s="125"/>
      <c r="M5" s="120"/>
      <c r="N5" s="120"/>
      <c r="O5" s="120"/>
    </row>
    <row r="6" spans="1:26" ht="134.15" customHeight="1" x14ac:dyDescent="0.6">
      <c r="A6" s="121" t="s">
        <v>35</v>
      </c>
      <c r="B6" s="124"/>
      <c r="C6" s="319" t="s">
        <v>549</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1</v>
      </c>
      <c r="H12" s="306">
        <f ca="1">COUNTIFS(INDIRECT("RAG!$C$"&amp;$V12&amp;":$BB$"&amp;$V12),H$11,RAG!$C$3:$BB$3,$B12)</f>
        <v>1</v>
      </c>
      <c r="I12" s="310" t="s">
        <v>249</v>
      </c>
      <c r="J12" s="310" t="s">
        <v>249</v>
      </c>
      <c r="K12" s="310" t="s">
        <v>249</v>
      </c>
      <c r="L12" s="310" t="s">
        <v>249</v>
      </c>
      <c r="M12" s="310" t="s">
        <v>249</v>
      </c>
      <c r="N12" s="279" t="s">
        <v>281</v>
      </c>
      <c r="O12" s="265" t="s">
        <v>550</v>
      </c>
      <c r="P12" s="304" t="s">
        <v>304</v>
      </c>
      <c r="Q12" s="253" t="s">
        <v>437</v>
      </c>
      <c r="R12" s="269"/>
      <c r="S12" s="323"/>
      <c r="V12" s="256">
        <f>MATCH(C1, RAG!$B$1:B$55, 0)</f>
        <v>15</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54"/>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54"/>
      <c r="R17" s="270"/>
      <c r="S17" s="323"/>
      <c r="V17" s="257"/>
    </row>
    <row r="18" spans="1:26" ht="52" x14ac:dyDescent="0.6">
      <c r="A18" s="290"/>
      <c r="B18" s="315"/>
      <c r="C18" s="134" t="s">
        <v>318</v>
      </c>
      <c r="D18" s="134" t="s">
        <v>305</v>
      </c>
      <c r="E18" s="293"/>
      <c r="F18" s="284"/>
      <c r="G18" s="284"/>
      <c r="H18" s="284"/>
      <c r="I18" s="311"/>
      <c r="J18" s="311"/>
      <c r="K18" s="311"/>
      <c r="L18" s="311"/>
      <c r="M18" s="311"/>
      <c r="N18" s="309"/>
      <c r="O18" s="266"/>
      <c r="P18" s="305"/>
      <c r="Q18" s="254"/>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54"/>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54"/>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82"/>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0</v>
      </c>
      <c r="H22" s="283">
        <f ca="1">COUNTIFS(INDIRECT("RAG!$C$"&amp;$V12&amp;":$BB$"&amp;$V12),H$11,RAG!$C$3:$BB$3,$B22)</f>
        <v>2</v>
      </c>
      <c r="I22" s="310" t="s">
        <v>249</v>
      </c>
      <c r="J22" s="307" t="s">
        <v>249</v>
      </c>
      <c r="K22" s="307" t="s">
        <v>249</v>
      </c>
      <c r="L22" s="307" t="s">
        <v>249</v>
      </c>
      <c r="M22" s="307" t="s">
        <v>249</v>
      </c>
      <c r="N22" s="262" t="s">
        <v>281</v>
      </c>
      <c r="O22" s="265" t="s">
        <v>551</v>
      </c>
      <c r="P22" s="304" t="s">
        <v>304</v>
      </c>
      <c r="Q22" s="253" t="s">
        <v>437</v>
      </c>
      <c r="R22" s="269"/>
      <c r="S22" s="323"/>
      <c r="V22" s="256"/>
      <c r="Z22" s="113" t="str">
        <f>IF(R22&gt;0,B22&amp;":"&amp;R22&amp;"
","")</f>
        <v/>
      </c>
    </row>
    <row r="23" spans="1:26" ht="215.5"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62" t="s">
        <v>306</v>
      </c>
      <c r="J24" s="262" t="s">
        <v>307</v>
      </c>
      <c r="K24" s="262" t="s">
        <v>308</v>
      </c>
      <c r="L24" s="262" t="s">
        <v>309</v>
      </c>
      <c r="M24" s="262" t="s">
        <v>310</v>
      </c>
      <c r="N24" s="262" t="s">
        <v>279</v>
      </c>
      <c r="O24" s="265" t="s">
        <v>552</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553</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307</v>
      </c>
      <c r="K40" s="262" t="s">
        <v>346</v>
      </c>
      <c r="L40" s="262" t="s">
        <v>309</v>
      </c>
      <c r="M40" s="262" t="s">
        <v>310</v>
      </c>
      <c r="N40" s="262" t="s">
        <v>279</v>
      </c>
      <c r="O40" s="265" t="s">
        <v>554</v>
      </c>
      <c r="P40" s="250" t="s">
        <v>305</v>
      </c>
      <c r="Q40" s="253"/>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279</v>
      </c>
      <c r="O46" s="265" t="s">
        <v>555</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55"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307" t="s">
        <v>249</v>
      </c>
      <c r="J51" s="307" t="s">
        <v>249</v>
      </c>
      <c r="K51" s="307" t="s">
        <v>249</v>
      </c>
      <c r="L51" s="307" t="s">
        <v>249</v>
      </c>
      <c r="M51" s="307" t="s">
        <v>249</v>
      </c>
      <c r="N51" s="307" t="s">
        <v>280</v>
      </c>
      <c r="O51" s="286" t="s">
        <v>556</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6.65"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309</v>
      </c>
      <c r="M53" s="262" t="s">
        <v>310</v>
      </c>
      <c r="N53" s="262" t="s">
        <v>279</v>
      </c>
      <c r="O53" s="265" t="s">
        <v>528</v>
      </c>
      <c r="P53" s="250" t="s">
        <v>304</v>
      </c>
      <c r="Q53" s="269"/>
      <c r="R53" s="253" t="s">
        <v>529</v>
      </c>
      <c r="S53" s="322"/>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70"/>
      <c r="R54" s="254"/>
      <c r="S54" s="322"/>
      <c r="V54" s="257"/>
    </row>
    <row r="55" spans="1:26" x14ac:dyDescent="0.6">
      <c r="A55" s="290"/>
      <c r="B55" s="260"/>
      <c r="C55" s="142" t="s">
        <v>367</v>
      </c>
      <c r="D55" s="134" t="s">
        <v>304</v>
      </c>
      <c r="E55" s="293"/>
      <c r="F55" s="284"/>
      <c r="G55" s="284"/>
      <c r="H55" s="284"/>
      <c r="I55" s="263"/>
      <c r="J55" s="263"/>
      <c r="K55" s="263"/>
      <c r="L55" s="263"/>
      <c r="M55" s="263"/>
      <c r="N55" s="263"/>
      <c r="O55" s="266"/>
      <c r="P55" s="251"/>
      <c r="Q55" s="270"/>
      <c r="R55" s="254"/>
      <c r="S55" s="322"/>
      <c r="V55" s="257"/>
    </row>
    <row r="56" spans="1:26" x14ac:dyDescent="0.6">
      <c r="A56" s="290"/>
      <c r="B56" s="260"/>
      <c r="C56" s="134" t="s">
        <v>368</v>
      </c>
      <c r="D56" s="134" t="s">
        <v>304</v>
      </c>
      <c r="E56" s="293"/>
      <c r="F56" s="284"/>
      <c r="G56" s="284"/>
      <c r="H56" s="284"/>
      <c r="I56" s="263"/>
      <c r="J56" s="263"/>
      <c r="K56" s="263"/>
      <c r="L56" s="263"/>
      <c r="M56" s="263"/>
      <c r="N56" s="263"/>
      <c r="O56" s="266"/>
      <c r="P56" s="251"/>
      <c r="Q56" s="270"/>
      <c r="R56" s="254"/>
      <c r="S56" s="322"/>
      <c r="V56" s="257"/>
    </row>
    <row r="57" spans="1:26" ht="36" customHeight="1" thickBot="1" x14ac:dyDescent="0.65">
      <c r="A57" s="291"/>
      <c r="B57" s="261"/>
      <c r="C57" s="135" t="s">
        <v>369</v>
      </c>
      <c r="D57" s="134" t="s">
        <v>305</v>
      </c>
      <c r="E57" s="294"/>
      <c r="F57" s="285"/>
      <c r="G57" s="285"/>
      <c r="H57" s="285"/>
      <c r="I57" s="279"/>
      <c r="J57" s="279"/>
      <c r="K57" s="279"/>
      <c r="L57" s="279"/>
      <c r="M57" s="279"/>
      <c r="N57" s="279"/>
      <c r="O57" s="267"/>
      <c r="P57" s="268"/>
      <c r="Q57" s="271"/>
      <c r="R57" s="282"/>
      <c r="S57" s="322"/>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65" t="s">
        <v>557</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329.5" customHeight="1" thickBot="1" x14ac:dyDescent="0.65">
      <c r="A60" s="291"/>
      <c r="B60" s="261"/>
      <c r="C60" s="145" t="s">
        <v>373</v>
      </c>
      <c r="D60" s="134" t="s">
        <v>304</v>
      </c>
      <c r="E60" s="294"/>
      <c r="F60" s="285"/>
      <c r="G60" s="285"/>
      <c r="H60" s="285"/>
      <c r="I60" s="279"/>
      <c r="J60" s="279"/>
      <c r="K60" s="279"/>
      <c r="L60" s="279"/>
      <c r="M60" s="279"/>
      <c r="N60" s="279"/>
      <c r="O60" s="266"/>
      <c r="P60" s="251"/>
      <c r="Q60" s="254"/>
      <c r="R60" s="254"/>
      <c r="S60" s="323"/>
      <c r="V60" s="272"/>
    </row>
    <row r="61" spans="1:26" hidden="1"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344" t="s">
        <v>375</v>
      </c>
      <c r="P61" s="342" t="s">
        <v>304</v>
      </c>
      <c r="Q61" s="343"/>
      <c r="R61" s="299"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558</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17"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0"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560</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150.6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66.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g6ganVPocNFwUeFn6nNYgfr9Ph5p08zlTz/+WeXQnGsXPy5miQScg0R0dBsIZWgCXh3rj4dRjQW4VRzJeQOaFQ==" saltValue="RqEJOaaLQdgGOFfMayHt5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693" priority="7">
      <formula>$D12="No"</formula>
    </cfRule>
  </conditionalFormatting>
  <conditionalFormatting sqref="F12:F91">
    <cfRule type="cellIs" dxfId="2692" priority="10" operator="greaterThan">
      <formula>0</formula>
    </cfRule>
  </conditionalFormatting>
  <conditionalFormatting sqref="G12:G91">
    <cfRule type="cellIs" dxfId="2691" priority="9" operator="greaterThan">
      <formula>0</formula>
    </cfRule>
  </conditionalFormatting>
  <conditionalFormatting sqref="H12:H91">
    <cfRule type="cellIs" dxfId="2690" priority="8" operator="greaterThan">
      <formula>0</formula>
    </cfRule>
  </conditionalFormatting>
  <conditionalFormatting sqref="N12">
    <cfRule type="cellIs" dxfId="2689" priority="74" operator="equal">
      <formula>"Neutral"</formula>
    </cfRule>
    <cfRule type="cellIs" dxfId="2688" priority="73" operator="equal">
      <formula>"Significant Positive"</formula>
    </cfRule>
    <cfRule type="cellIs" dxfId="2687" priority="70" operator="equal">
      <formula>"Minor Negative"</formula>
    </cfRule>
    <cfRule type="cellIs" dxfId="2686" priority="71" operator="equal">
      <formula>"Significant Negative"</formula>
    </cfRule>
    <cfRule type="cellIs" dxfId="2685" priority="72" operator="equal">
      <formula>"Minor Positive"</formula>
    </cfRule>
  </conditionalFormatting>
  <conditionalFormatting sqref="N22">
    <cfRule type="cellIs" dxfId="2684" priority="83" operator="equal">
      <formula>"Uncertain"</formula>
    </cfRule>
    <cfRule type="cellIs" dxfId="2683" priority="81" operator="equal">
      <formula>"Significant Negative"</formula>
    </cfRule>
    <cfRule type="cellIs" dxfId="2682" priority="82" operator="equal">
      <formula>"Minor Negative"</formula>
    </cfRule>
    <cfRule type="cellIs" dxfId="2681" priority="84" operator="equal">
      <formula>"Neutral"</formula>
    </cfRule>
    <cfRule type="cellIs" dxfId="2680" priority="85" operator="equal">
      <formula>"Minor Positive"</formula>
    </cfRule>
    <cfRule type="cellIs" dxfId="2679" priority="86" operator="equal">
      <formula>"Significant Positive"</formula>
    </cfRule>
  </conditionalFormatting>
  <conditionalFormatting sqref="N24">
    <cfRule type="cellIs" dxfId="2678" priority="77" operator="equal">
      <formula>"Uncertain"</formula>
    </cfRule>
    <cfRule type="cellIs" dxfId="2677" priority="78" operator="equal">
      <formula>"Neutral"</formula>
    </cfRule>
    <cfRule type="cellIs" dxfId="2676" priority="79" operator="equal">
      <formula>"Minor Positive"</formula>
    </cfRule>
    <cfRule type="cellIs" dxfId="2675" priority="80" operator="equal">
      <formula>"Significant Positive"</formula>
    </cfRule>
    <cfRule type="cellIs" dxfId="2674" priority="76" operator="equal">
      <formula>"Minor Negative"</formula>
    </cfRule>
    <cfRule type="cellIs" dxfId="2673" priority="75" operator="equal">
      <formula>"Significant Negative"</formula>
    </cfRule>
  </conditionalFormatting>
  <conditionalFormatting sqref="N32">
    <cfRule type="cellIs" dxfId="2672" priority="92" operator="equal">
      <formula>"Significant Positive"</formula>
    </cfRule>
    <cfRule type="cellIs" dxfId="2671" priority="91" operator="equal">
      <formula>"Minor Positive"</formula>
    </cfRule>
    <cfRule type="cellIs" dxfId="2670" priority="90" operator="equal">
      <formula>"Neutral"</formula>
    </cfRule>
    <cfRule type="cellIs" dxfId="2669" priority="89" operator="equal">
      <formula>"Uncertain"</formula>
    </cfRule>
    <cfRule type="cellIs" dxfId="2668" priority="88" operator="equal">
      <formula>"Minor Negative"</formula>
    </cfRule>
    <cfRule type="cellIs" dxfId="2667" priority="87" operator="equal">
      <formula>"Significant Negative"</formula>
    </cfRule>
  </conditionalFormatting>
  <conditionalFormatting sqref="N40">
    <cfRule type="cellIs" dxfId="2666" priority="36" operator="equal">
      <formula>"Significant Positive"</formula>
    </cfRule>
    <cfRule type="cellIs" dxfId="2665" priority="31" operator="equal">
      <formula>"Significant Negative"</formula>
    </cfRule>
    <cfRule type="cellIs" dxfId="2664" priority="32" operator="equal">
      <formula>"Minor Negative"</formula>
    </cfRule>
    <cfRule type="cellIs" dxfId="2663" priority="33" operator="equal">
      <formula>"Uncertain"</formula>
    </cfRule>
    <cfRule type="cellIs" dxfId="2662" priority="34" operator="equal">
      <formula>"Neutral"</formula>
    </cfRule>
    <cfRule type="cellIs" dxfId="2661" priority="35" operator="equal">
      <formula>"Minor Positive"</formula>
    </cfRule>
  </conditionalFormatting>
  <conditionalFormatting sqref="N46">
    <cfRule type="cellIs" dxfId="2660" priority="98" operator="equal">
      <formula>"Significant Positive"</formula>
    </cfRule>
    <cfRule type="cellIs" dxfId="2659" priority="93" operator="equal">
      <formula>"Significant Negative"</formula>
    </cfRule>
    <cfRule type="cellIs" dxfId="2658" priority="94" operator="equal">
      <formula>"Minor Negative"</formula>
    </cfRule>
    <cfRule type="cellIs" dxfId="2657" priority="97" operator="equal">
      <formula>"Minor Positive"</formula>
    </cfRule>
    <cfRule type="cellIs" dxfId="2656" priority="95" operator="equal">
      <formula>"Uncertain"</formula>
    </cfRule>
    <cfRule type="cellIs" dxfId="2655" priority="96" operator="equal">
      <formula>"Neutral"</formula>
    </cfRule>
  </conditionalFormatting>
  <conditionalFormatting sqref="N51">
    <cfRule type="cellIs" dxfId="2654" priority="99" operator="equal">
      <formula>"Significant Negative"</formula>
    </cfRule>
    <cfRule type="cellIs" dxfId="2653" priority="100" operator="equal">
      <formula>"Minor Negative"</formula>
    </cfRule>
    <cfRule type="cellIs" dxfId="2652" priority="101" operator="equal">
      <formula>"Uncertain"</formula>
    </cfRule>
    <cfRule type="cellIs" dxfId="2651" priority="102" operator="equal">
      <formula>"Neutral"</formula>
    </cfRule>
    <cfRule type="cellIs" dxfId="2650" priority="103" operator="equal">
      <formula>"Minor Positive"</formula>
    </cfRule>
    <cfRule type="cellIs" dxfId="2649" priority="104" operator="equal">
      <formula>"Significant Positive"</formula>
    </cfRule>
  </conditionalFormatting>
  <conditionalFormatting sqref="N53">
    <cfRule type="cellIs" dxfId="2648" priority="106" operator="equal">
      <formula>"Minor Negative"</formula>
    </cfRule>
    <cfRule type="cellIs" dxfId="2647" priority="105" operator="equal">
      <formula>"Significant Negative"</formula>
    </cfRule>
    <cfRule type="cellIs" dxfId="2646" priority="107" operator="equal">
      <formula>"Uncertain"</formula>
    </cfRule>
    <cfRule type="cellIs" dxfId="2645" priority="108" operator="equal">
      <formula>"Neutral"</formula>
    </cfRule>
    <cfRule type="cellIs" dxfId="2644" priority="109" operator="equal">
      <formula>"Minor Positive"</formula>
    </cfRule>
    <cfRule type="cellIs" dxfId="2643" priority="110" operator="equal">
      <formula>"Significant Positive"</formula>
    </cfRule>
  </conditionalFormatting>
  <conditionalFormatting sqref="N58">
    <cfRule type="cellIs" dxfId="2642" priority="15" operator="equal">
      <formula>"Minor Negative"</formula>
    </cfRule>
    <cfRule type="cellIs" dxfId="2641" priority="19" operator="equal">
      <formula>"Significant Positive"</formula>
    </cfRule>
    <cfRule type="cellIs" dxfId="2640" priority="18" operator="equal">
      <formula>"Minor Positive"</formula>
    </cfRule>
    <cfRule type="cellIs" dxfId="2639" priority="17" operator="equal">
      <formula>"Neutral"</formula>
    </cfRule>
    <cfRule type="cellIs" dxfId="2638" priority="16" operator="equal">
      <formula>"Uncertain"</formula>
    </cfRule>
    <cfRule type="cellIs" dxfId="2637" priority="14" operator="equal">
      <formula>"Significant Negative"</formula>
    </cfRule>
  </conditionalFormatting>
  <conditionalFormatting sqref="N61">
    <cfRule type="cellIs" dxfId="2636" priority="25" operator="equal">
      <formula>"Significant Positive"</formula>
    </cfRule>
    <cfRule type="cellIs" dxfId="2635" priority="23" operator="equal">
      <formula>"Neutral"</formula>
    </cfRule>
    <cfRule type="cellIs" dxfId="2634" priority="22" operator="equal">
      <formula>"Uncertain"</formula>
    </cfRule>
    <cfRule type="cellIs" dxfId="2633" priority="21" operator="equal">
      <formula>"Minor Negative"</formula>
    </cfRule>
    <cfRule type="cellIs" dxfId="2632" priority="20" operator="equal">
      <formula>"Significant Negative"</formula>
    </cfRule>
    <cfRule type="cellIs" dxfId="2631" priority="24" operator="equal">
      <formula>"Minor Positive"</formula>
    </cfRule>
  </conditionalFormatting>
  <conditionalFormatting sqref="N69">
    <cfRule type="cellIs" dxfId="2630" priority="52" operator="equal">
      <formula>"Neutral"</formula>
    </cfRule>
    <cfRule type="cellIs" dxfId="2629" priority="51" operator="equal">
      <formula>"Uncertain"</formula>
    </cfRule>
    <cfRule type="cellIs" dxfId="2628" priority="54" operator="equal">
      <formula>"Significant Positive"</formula>
    </cfRule>
    <cfRule type="cellIs" dxfId="2627" priority="50" operator="equal">
      <formula>"Minor Negative"</formula>
    </cfRule>
    <cfRule type="cellIs" dxfId="2626" priority="49" operator="equal">
      <formula>"Significant Negative"</formula>
    </cfRule>
    <cfRule type="cellIs" dxfId="2625" priority="53" operator="equal">
      <formula>"Minor Positive"</formula>
    </cfRule>
  </conditionalFormatting>
  <conditionalFormatting sqref="N76">
    <cfRule type="cellIs" dxfId="2624" priority="60" operator="equal">
      <formula>"Significant Positive"</formula>
    </cfRule>
    <cfRule type="cellIs" dxfId="2623" priority="59" operator="equal">
      <formula>"Minor Positive"</formula>
    </cfRule>
    <cfRule type="cellIs" dxfId="2622" priority="58" operator="equal">
      <formula>"Neutral"</formula>
    </cfRule>
    <cfRule type="cellIs" dxfId="2621" priority="57" operator="equal">
      <formula>"Uncertain"</formula>
    </cfRule>
    <cfRule type="cellIs" dxfId="2620" priority="56" operator="equal">
      <formula>"Minor Negative"</formula>
    </cfRule>
    <cfRule type="cellIs" dxfId="2619" priority="55" operator="equal">
      <formula>"Significant Negative"</formula>
    </cfRule>
  </conditionalFormatting>
  <conditionalFormatting sqref="N81">
    <cfRule type="cellIs" dxfId="2618" priority="4" operator="equal">
      <formula>"Neutral"</formula>
    </cfRule>
    <cfRule type="cellIs" dxfId="2617" priority="3" operator="equal">
      <formula>"Uncertain"</formula>
    </cfRule>
    <cfRule type="cellIs" dxfId="2616" priority="2" operator="equal">
      <formula>"Minor Negative"</formula>
    </cfRule>
    <cfRule type="cellIs" dxfId="2615" priority="1" operator="equal">
      <formula>"Significant Negative"</formula>
    </cfRule>
    <cfRule type="cellIs" dxfId="2614" priority="6" operator="equal">
      <formula>"Significant Positive"</formula>
    </cfRule>
    <cfRule type="cellIs" dxfId="2613" priority="5" operator="equal">
      <formula>"Minor Positive"</formula>
    </cfRule>
  </conditionalFormatting>
  <conditionalFormatting sqref="N88">
    <cfRule type="cellIs" dxfId="2612" priority="141" operator="equal">
      <formula>"Significant Negative"</formula>
    </cfRule>
    <cfRule type="cellIs" dxfId="2611" priority="142" operator="equal">
      <formula>"Minor Negative"</formula>
    </cfRule>
    <cfRule type="cellIs" dxfId="2610" priority="143" operator="equal">
      <formula>"Uncertain"</formula>
    </cfRule>
    <cfRule type="cellIs" dxfId="2609" priority="144" operator="equal">
      <formula>"Neutral"</formula>
    </cfRule>
    <cfRule type="cellIs" dxfId="2608" priority="145" operator="equal">
      <formula>"Minor Positive"</formula>
    </cfRule>
    <cfRule type="cellIs" dxfId="2607" priority="146" operator="equal">
      <formula>"Significant Positive"</formula>
    </cfRule>
  </conditionalFormatting>
  <dataValidations count="9">
    <dataValidation type="list" allowBlank="1" showInputMessage="1" showErrorMessage="1" sqref="I12:I91" xr:uid="{80D04270-6D64-41CF-A965-E3D0F6440030}">
      <formula1>"Direct,Indirect,N/A"</formula1>
    </dataValidation>
    <dataValidation type="list" allowBlank="1" showInputMessage="1" showErrorMessage="1" sqref="J12 J22:J91" xr:uid="{4F9CEFBA-4A43-4AD4-AD4D-BAE7773A955E}">
      <formula1>"Low,Medium,High,N/A"</formula1>
    </dataValidation>
    <dataValidation type="list" allowBlank="1" showInputMessage="1" showErrorMessage="1" sqref="K12 K22:K91" xr:uid="{B845CD25-C41E-466F-A12C-8A743420A8B0}">
      <formula1>"Short(&lt;5yrs),Short/Medium,Medium(10yrs),Medium/Long,Long(20+yrs),N/A"</formula1>
    </dataValidation>
    <dataValidation type="list" allowBlank="1" showInputMessage="1" showErrorMessage="1" sqref="L12 L22:L91" xr:uid="{0CF487F2-6824-49D4-BA8B-8BEC0C280D77}">
      <formula1>"Localised,District-wide,Regional,National,N/A"</formula1>
    </dataValidation>
    <dataValidation type="list" allowBlank="1" showInputMessage="1" showErrorMessage="1" sqref="N12 N88:N91 N22:N80" xr:uid="{A63A81B2-D8D2-4735-93A4-080DE74CB642}">
      <formula1>"Significant Positive,Minor Positive,Neutral,Uncertain,Minor Negative,Significant Negative"</formula1>
    </dataValidation>
    <dataValidation type="list" allowBlank="1" showInputMessage="1" showErrorMessage="1" sqref="P88:P91" xr:uid="{2750F6F6-5EF5-4EC9-83D8-204BB9F70D93}">
      <formula1>"Yes,No"</formula1>
    </dataValidation>
    <dataValidation type="list" allowBlank="1" showInputMessage="1" showErrorMessage="1" sqref="M12:M91" xr:uid="{6037C661-F27D-4710-9B76-AB849AC9299C}">
      <formula1>"Permanent/Irreversible,Permanant/Reversible,Temporary/Irreversible,Temporary/Reversible,N/A"</formula1>
    </dataValidation>
    <dataValidation type="list" allowBlank="1" showInputMessage="1" showErrorMessage="1" sqref="D12:D91" xr:uid="{6EE8906B-FAC8-4CC4-A02E-E2D5ADEC940E}">
      <formula1>"Yes, No"</formula1>
    </dataValidation>
    <dataValidation type="list" allowBlank="1" showInputMessage="1" showErrorMessage="1" sqref="N81:N87" xr:uid="{26158179-2318-4780-98D5-A8E81AD4F8AF}">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35AF-BA28-4064-808B-695B21C8E5AA}">
  <sheetPr codeName="Sheet11"/>
  <dimension ref="A1:Z94"/>
  <sheetViews>
    <sheetView showGridLines="0" zoomScale="40" zoomScaleNormal="40" workbookViewId="0">
      <selection activeCell="O53" sqref="O53: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78.453125" style="113" customWidth="1"/>
    <col min="16" max="16" width="16.54296875" style="113" customWidth="1"/>
    <col min="17" max="17" width="31.453125" style="113" customWidth="1"/>
    <col min="18" max="18" width="53.54296875" style="113" customWidth="1"/>
    <col min="19" max="19" width="26.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183</v>
      </c>
      <c r="D1" s="317"/>
      <c r="E1" s="114"/>
      <c r="F1" s="114"/>
      <c r="G1" s="114"/>
      <c r="H1" s="114"/>
      <c r="I1" s="115"/>
      <c r="J1" s="115"/>
      <c r="K1" s="115"/>
      <c r="M1" s="116"/>
      <c r="N1" s="116"/>
      <c r="O1" s="116"/>
    </row>
    <row r="2" spans="1:26" x14ac:dyDescent="0.6">
      <c r="A2" s="112" t="s">
        <v>31</v>
      </c>
      <c r="B2" s="118"/>
      <c r="C2" s="266" t="s">
        <v>561</v>
      </c>
      <c r="D2" s="266"/>
      <c r="E2" s="119"/>
      <c r="F2" s="119"/>
      <c r="G2" s="119"/>
      <c r="H2" s="119"/>
      <c r="M2" s="120"/>
      <c r="N2" s="120"/>
      <c r="O2" s="120"/>
    </row>
    <row r="3" spans="1:26" x14ac:dyDescent="0.6">
      <c r="A3" s="121" t="s">
        <v>32</v>
      </c>
      <c r="B3" s="122"/>
      <c r="C3" s="267" t="s">
        <v>562</v>
      </c>
      <c r="D3" s="267"/>
      <c r="E3" s="119"/>
      <c r="F3" s="119"/>
      <c r="G3" s="119"/>
      <c r="H3" s="119"/>
      <c r="M3" s="120"/>
      <c r="N3" s="120"/>
      <c r="O3" s="120"/>
    </row>
    <row r="4" spans="1:26" x14ac:dyDescent="0.6">
      <c r="A4" s="123" t="s">
        <v>33</v>
      </c>
      <c r="B4" s="124"/>
      <c r="C4" s="318" t="s">
        <v>563</v>
      </c>
      <c r="D4" s="318"/>
      <c r="E4" s="125"/>
      <c r="F4" s="125"/>
      <c r="G4" s="125"/>
      <c r="H4" s="125"/>
      <c r="M4" s="120"/>
      <c r="N4" s="120"/>
      <c r="O4" s="120"/>
    </row>
    <row r="5" spans="1:26" x14ac:dyDescent="0.6">
      <c r="A5" s="121" t="s">
        <v>34</v>
      </c>
      <c r="B5" s="124"/>
      <c r="C5" s="319">
        <v>0.32</v>
      </c>
      <c r="D5" s="320"/>
      <c r="E5" s="125"/>
      <c r="F5" s="125"/>
      <c r="G5" s="125"/>
      <c r="H5" s="125"/>
      <c r="M5" s="120"/>
      <c r="N5" s="120"/>
      <c r="O5" s="120"/>
    </row>
    <row r="6" spans="1:26" ht="125.15" customHeight="1" x14ac:dyDescent="0.6">
      <c r="A6" s="121" t="s">
        <v>35</v>
      </c>
      <c r="B6" s="124"/>
      <c r="C6" s="319" t="s">
        <v>564</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565</v>
      </c>
      <c r="P12" s="304" t="s">
        <v>305</v>
      </c>
      <c r="Q12" s="253"/>
      <c r="R12" s="269"/>
      <c r="S12" s="323"/>
      <c r="V12" s="256">
        <f>MATCH(C1, RAG!$B$1:B$55, 0)</f>
        <v>16</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54"/>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54"/>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54"/>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54"/>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54"/>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307</v>
      </c>
      <c r="K22" s="307" t="s">
        <v>323</v>
      </c>
      <c r="L22" s="307" t="s">
        <v>309</v>
      </c>
      <c r="M22" s="307" t="s">
        <v>310</v>
      </c>
      <c r="N22" s="262" t="s">
        <v>311</v>
      </c>
      <c r="O22" s="286" t="s">
        <v>566</v>
      </c>
      <c r="P22" s="304" t="s">
        <v>305</v>
      </c>
      <c r="Q22" s="253"/>
      <c r="R22" s="269"/>
      <c r="S22" s="323"/>
      <c r="V22" s="256"/>
      <c r="Z22" s="113" t="str">
        <f>IF(R22&gt;0,B22&amp;":"&amp;R22&amp;"
","")</f>
        <v/>
      </c>
    </row>
    <row r="23" spans="1:26" ht="331" customHeight="1" thickBot="1" x14ac:dyDescent="0.65">
      <c r="A23" s="280"/>
      <c r="B23" s="261"/>
      <c r="C23" s="135" t="s">
        <v>325</v>
      </c>
      <c r="D23" s="134" t="s">
        <v>304</v>
      </c>
      <c r="E23" s="294"/>
      <c r="F23" s="285"/>
      <c r="G23" s="285"/>
      <c r="H23" s="285"/>
      <c r="I23" s="311"/>
      <c r="J23" s="308"/>
      <c r="K23" s="308"/>
      <c r="L23" s="308"/>
      <c r="M23" s="308"/>
      <c r="N23" s="279"/>
      <c r="O23" s="288"/>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307" t="s">
        <v>306</v>
      </c>
      <c r="J24" s="307" t="s">
        <v>307</v>
      </c>
      <c r="K24" s="307" t="s">
        <v>308</v>
      </c>
      <c r="L24" s="307" t="s">
        <v>309</v>
      </c>
      <c r="M24" s="307" t="s">
        <v>310</v>
      </c>
      <c r="N24" s="262" t="s">
        <v>311</v>
      </c>
      <c r="O24" s="265" t="s">
        <v>567</v>
      </c>
      <c r="P24" s="304" t="s">
        <v>304</v>
      </c>
      <c r="Q24" s="269"/>
      <c r="R24" s="269"/>
      <c r="S24" s="323"/>
      <c r="V24" s="256"/>
      <c r="Z24" s="113" t="str">
        <f>IF(R24&gt;0,B24&amp;":"&amp;R24&amp;"
","")</f>
        <v/>
      </c>
    </row>
    <row r="25" spans="1:26" ht="52" x14ac:dyDescent="0.6">
      <c r="A25" s="290"/>
      <c r="B25" s="260"/>
      <c r="C25" s="137" t="s">
        <v>328</v>
      </c>
      <c r="D25" s="134" t="s">
        <v>305</v>
      </c>
      <c r="E25" s="277"/>
      <c r="F25" s="260"/>
      <c r="G25" s="260"/>
      <c r="H25" s="260"/>
      <c r="I25" s="309"/>
      <c r="J25" s="309"/>
      <c r="K25" s="309"/>
      <c r="L25" s="309"/>
      <c r="M25" s="309"/>
      <c r="N25" s="263"/>
      <c r="O25" s="266"/>
      <c r="P25" s="305"/>
      <c r="Q25" s="270"/>
      <c r="R25" s="270"/>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70"/>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70"/>
      <c r="S27" s="323"/>
      <c r="V27" s="257"/>
    </row>
    <row r="28" spans="1:26" ht="52" x14ac:dyDescent="0.6">
      <c r="A28" s="290"/>
      <c r="B28" s="260"/>
      <c r="C28" s="137" t="s">
        <v>331</v>
      </c>
      <c r="D28" s="134" t="s">
        <v>305</v>
      </c>
      <c r="E28" s="277"/>
      <c r="F28" s="260"/>
      <c r="G28" s="260"/>
      <c r="H28" s="260"/>
      <c r="I28" s="309"/>
      <c r="J28" s="309"/>
      <c r="K28" s="309"/>
      <c r="L28" s="309"/>
      <c r="M28" s="309"/>
      <c r="N28" s="263"/>
      <c r="O28" s="266"/>
      <c r="P28" s="305"/>
      <c r="Q28" s="270"/>
      <c r="R28" s="270"/>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70"/>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70"/>
      <c r="S30" s="323"/>
      <c r="V30" s="257"/>
    </row>
    <row r="31" spans="1:26" ht="78.5" thickBot="1" x14ac:dyDescent="0.65">
      <c r="A31" s="291"/>
      <c r="B31" s="261"/>
      <c r="C31" s="138" t="s">
        <v>334</v>
      </c>
      <c r="D31" s="134" t="s">
        <v>305</v>
      </c>
      <c r="E31" s="278"/>
      <c r="F31" s="261"/>
      <c r="G31" s="261"/>
      <c r="H31" s="261"/>
      <c r="I31" s="308"/>
      <c r="J31" s="308"/>
      <c r="K31" s="308"/>
      <c r="L31" s="308"/>
      <c r="M31" s="308"/>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568</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569</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62" t="s">
        <v>306</v>
      </c>
      <c r="J46" s="262" t="s">
        <v>307</v>
      </c>
      <c r="K46" s="262" t="s">
        <v>308</v>
      </c>
      <c r="L46" s="262" t="s">
        <v>309</v>
      </c>
      <c r="M46" s="262" t="s">
        <v>310</v>
      </c>
      <c r="N46" s="262" t="s">
        <v>311</v>
      </c>
      <c r="O46" s="265" t="s">
        <v>570</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88.5"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262" t="s">
        <v>249</v>
      </c>
      <c r="J51" s="262" t="s">
        <v>249</v>
      </c>
      <c r="K51" s="262" t="s">
        <v>249</v>
      </c>
      <c r="L51" s="262" t="s">
        <v>249</v>
      </c>
      <c r="M51" s="262" t="s">
        <v>249</v>
      </c>
      <c r="N51" s="262" t="s">
        <v>280</v>
      </c>
      <c r="O51" s="265" t="s">
        <v>571</v>
      </c>
      <c r="P51" s="304" t="s">
        <v>305</v>
      </c>
      <c r="Q51" s="253"/>
      <c r="R51" s="253" t="s">
        <v>361</v>
      </c>
      <c r="S51" s="322"/>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70.5" customHeight="1" thickBot="1" x14ac:dyDescent="0.65">
      <c r="A52" s="291"/>
      <c r="B52" s="261"/>
      <c r="C52" s="138" t="s">
        <v>362</v>
      </c>
      <c r="D52" s="134" t="s">
        <v>305</v>
      </c>
      <c r="E52" s="278"/>
      <c r="F52" s="261"/>
      <c r="G52" s="261"/>
      <c r="H52" s="261"/>
      <c r="I52" s="279"/>
      <c r="J52" s="279"/>
      <c r="K52" s="279"/>
      <c r="L52" s="279"/>
      <c r="M52" s="279"/>
      <c r="N52" s="279"/>
      <c r="O52" s="267"/>
      <c r="P52" s="306"/>
      <c r="Q52" s="282"/>
      <c r="R52" s="282"/>
      <c r="S52" s="322"/>
      <c r="V52" s="272"/>
    </row>
    <row r="53" spans="1:26" ht="354" customHeight="1"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364</v>
      </c>
      <c r="M53" s="262" t="s">
        <v>310</v>
      </c>
      <c r="N53" s="262" t="s">
        <v>279</v>
      </c>
      <c r="O53" s="265" t="s">
        <v>572</v>
      </c>
      <c r="P53" s="250" t="s">
        <v>304</v>
      </c>
      <c r="Q53" s="253"/>
      <c r="R53" s="253"/>
      <c r="S53" s="322"/>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54"/>
      <c r="S54" s="322"/>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54"/>
      <c r="S55" s="322"/>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54"/>
      <c r="S56" s="322"/>
      <c r="V56" s="257"/>
    </row>
    <row r="57" spans="1:26" ht="26.5" thickBot="1" x14ac:dyDescent="0.65">
      <c r="A57" s="291"/>
      <c r="B57" s="261"/>
      <c r="C57" s="135" t="s">
        <v>369</v>
      </c>
      <c r="D57" s="134" t="s">
        <v>305</v>
      </c>
      <c r="E57" s="294"/>
      <c r="F57" s="285"/>
      <c r="G57" s="285"/>
      <c r="H57" s="285"/>
      <c r="I57" s="279"/>
      <c r="J57" s="279"/>
      <c r="K57" s="279"/>
      <c r="L57" s="279"/>
      <c r="M57" s="279"/>
      <c r="N57" s="279"/>
      <c r="O57" s="267"/>
      <c r="P57" s="268"/>
      <c r="Q57" s="282"/>
      <c r="R57" s="282"/>
      <c r="S57" s="322"/>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65" t="s">
        <v>573</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378"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515</v>
      </c>
      <c r="P76" s="250" t="s">
        <v>304</v>
      </c>
      <c r="Q76" s="253"/>
      <c r="R76" s="253" t="s">
        <v>395</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9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86" t="s">
        <v>574</v>
      </c>
      <c r="P81" s="292" t="s">
        <v>304</v>
      </c>
      <c r="Q81" s="298"/>
      <c r="R81" s="253" t="s">
        <v>498</v>
      </c>
      <c r="S81" s="323"/>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87"/>
      <c r="P82" s="293"/>
      <c r="Q82" s="299"/>
      <c r="R82" s="254"/>
      <c r="S82" s="323"/>
      <c r="V82" s="257"/>
    </row>
    <row r="83" spans="1:26" x14ac:dyDescent="0.6">
      <c r="A83" s="274"/>
      <c r="B83" s="260"/>
      <c r="C83" s="140" t="s">
        <v>403</v>
      </c>
      <c r="D83" s="134" t="s">
        <v>304</v>
      </c>
      <c r="E83" s="277"/>
      <c r="F83" s="260"/>
      <c r="G83" s="260"/>
      <c r="H83" s="260"/>
      <c r="I83" s="263"/>
      <c r="J83" s="263"/>
      <c r="K83" s="263"/>
      <c r="L83" s="263"/>
      <c r="M83" s="263"/>
      <c r="N83" s="263"/>
      <c r="O83" s="287"/>
      <c r="P83" s="293"/>
      <c r="Q83" s="299"/>
      <c r="R83" s="254"/>
      <c r="S83" s="323"/>
      <c r="V83" s="257"/>
    </row>
    <row r="84" spans="1:26" x14ac:dyDescent="0.6">
      <c r="A84" s="274"/>
      <c r="B84" s="260"/>
      <c r="C84" s="147" t="s">
        <v>404</v>
      </c>
      <c r="D84" s="134" t="s">
        <v>304</v>
      </c>
      <c r="E84" s="277"/>
      <c r="F84" s="260"/>
      <c r="G84" s="260"/>
      <c r="H84" s="260"/>
      <c r="I84" s="263"/>
      <c r="J84" s="263"/>
      <c r="K84" s="263"/>
      <c r="L84" s="263"/>
      <c r="M84" s="263"/>
      <c r="N84" s="263"/>
      <c r="O84" s="287"/>
      <c r="P84" s="293"/>
      <c r="Q84" s="299"/>
      <c r="R84" s="254"/>
      <c r="S84" s="323"/>
      <c r="V84" s="257"/>
    </row>
    <row r="85" spans="1:26" ht="78" x14ac:dyDescent="0.6">
      <c r="A85" s="274"/>
      <c r="B85" s="260"/>
      <c r="C85" s="147" t="s">
        <v>405</v>
      </c>
      <c r="D85" s="134" t="s">
        <v>304</v>
      </c>
      <c r="E85" s="277"/>
      <c r="F85" s="260"/>
      <c r="G85" s="260"/>
      <c r="H85" s="260"/>
      <c r="I85" s="263"/>
      <c r="J85" s="263"/>
      <c r="K85" s="263"/>
      <c r="L85" s="263"/>
      <c r="M85" s="263"/>
      <c r="N85" s="263"/>
      <c r="O85" s="287"/>
      <c r="P85" s="293"/>
      <c r="Q85" s="299"/>
      <c r="R85" s="254"/>
      <c r="S85" s="323"/>
      <c r="V85" s="257"/>
    </row>
    <row r="86" spans="1:26" ht="78" x14ac:dyDescent="0.6">
      <c r="A86" s="274"/>
      <c r="B86" s="260"/>
      <c r="C86" s="147" t="s">
        <v>406</v>
      </c>
      <c r="D86" s="134" t="s">
        <v>305</v>
      </c>
      <c r="E86" s="277"/>
      <c r="F86" s="260"/>
      <c r="G86" s="260"/>
      <c r="H86" s="260"/>
      <c r="I86" s="263"/>
      <c r="J86" s="263"/>
      <c r="K86" s="263"/>
      <c r="L86" s="263"/>
      <c r="M86" s="263"/>
      <c r="N86" s="263"/>
      <c r="O86" s="287"/>
      <c r="P86" s="293"/>
      <c r="Q86" s="299"/>
      <c r="R86" s="254"/>
      <c r="S86" s="323"/>
      <c r="V86" s="257"/>
    </row>
    <row r="87" spans="1:26" ht="150" customHeight="1" thickBot="1" x14ac:dyDescent="0.65">
      <c r="A87" s="280"/>
      <c r="B87" s="261"/>
      <c r="C87" s="145" t="s">
        <v>407</v>
      </c>
      <c r="D87" s="134" t="s">
        <v>304</v>
      </c>
      <c r="E87" s="278"/>
      <c r="F87" s="261"/>
      <c r="G87" s="261"/>
      <c r="H87" s="261"/>
      <c r="I87" s="279"/>
      <c r="J87" s="279"/>
      <c r="K87" s="279"/>
      <c r="L87" s="279"/>
      <c r="M87" s="279"/>
      <c r="N87" s="279"/>
      <c r="O87" s="288"/>
      <c r="P87" s="294"/>
      <c r="Q87" s="300"/>
      <c r="R87" s="282"/>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95.39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JGndMdq9V+EkRC9A/jVEVkWhGOlPFxtcIWyEyG4KccUHTwxnDDZM2Q8NzRdggkmmbkzBHjUwEJCnh785sqReqw==" saltValue="oskK6dSlSvVOFlnEwuXqa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3:S57"/>
    <mergeCell ref="S58:S60"/>
    <mergeCell ref="S61:S68"/>
    <mergeCell ref="S51:S52"/>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606" priority="7">
      <formula>$D12="No"</formula>
    </cfRule>
  </conditionalFormatting>
  <conditionalFormatting sqref="F12:F91">
    <cfRule type="cellIs" dxfId="2605" priority="10" operator="greaterThan">
      <formula>0</formula>
    </cfRule>
  </conditionalFormatting>
  <conditionalFormatting sqref="G12:G91">
    <cfRule type="cellIs" dxfId="2604" priority="9" operator="greaterThan">
      <formula>0</formula>
    </cfRule>
  </conditionalFormatting>
  <conditionalFormatting sqref="H12:H91">
    <cfRule type="cellIs" dxfId="2603" priority="8" operator="greaterThan">
      <formula>0</formula>
    </cfRule>
  </conditionalFormatting>
  <conditionalFormatting sqref="N12">
    <cfRule type="cellIs" dxfId="2602" priority="29" operator="equal">
      <formula>"Minor Negative"</formula>
    </cfRule>
    <cfRule type="cellIs" dxfId="2601" priority="33" operator="equal">
      <formula>"Neutral"</formula>
    </cfRule>
    <cfRule type="cellIs" dxfId="2600" priority="32" operator="equal">
      <formula>"Significant Positive"</formula>
    </cfRule>
    <cfRule type="cellIs" dxfId="2599" priority="31" operator="equal">
      <formula>"Minor Positive"</formula>
    </cfRule>
    <cfRule type="cellIs" dxfId="2598" priority="30" operator="equal">
      <formula>"Significant Negative"</formula>
    </cfRule>
  </conditionalFormatting>
  <conditionalFormatting sqref="N22">
    <cfRule type="cellIs" dxfId="2597" priority="34" operator="equal">
      <formula>"Significant Negative"</formula>
    </cfRule>
    <cfRule type="cellIs" dxfId="2596" priority="37" operator="equal">
      <formula>"Neutral"</formula>
    </cfRule>
    <cfRule type="cellIs" dxfId="2595" priority="36" operator="equal">
      <formula>"Uncertain"</formula>
    </cfRule>
    <cfRule type="cellIs" dxfId="2594" priority="35" operator="equal">
      <formula>"Minor Negative"</formula>
    </cfRule>
    <cfRule type="cellIs" dxfId="2593" priority="38" operator="equal">
      <formula>"Minor Positive"</formula>
    </cfRule>
    <cfRule type="cellIs" dxfId="2592" priority="39" operator="equal">
      <formula>"Significant Positive"</formula>
    </cfRule>
  </conditionalFormatting>
  <conditionalFormatting sqref="N24">
    <cfRule type="cellIs" dxfId="2591" priority="138" operator="equal">
      <formula>"Neutral"</formula>
    </cfRule>
    <cfRule type="cellIs" dxfId="2590" priority="137" operator="equal">
      <formula>"Uncertain"</formula>
    </cfRule>
    <cfRule type="cellIs" dxfId="2589" priority="136" operator="equal">
      <formula>"Minor Negative"</formula>
    </cfRule>
    <cfRule type="cellIs" dxfId="2588" priority="135" operator="equal">
      <formula>"Significant Negative"</formula>
    </cfRule>
    <cfRule type="cellIs" dxfId="2587" priority="140" operator="equal">
      <formula>"Significant Positive"</formula>
    </cfRule>
    <cfRule type="cellIs" dxfId="2586" priority="139" operator="equal">
      <formula>"Minor Positive"</formula>
    </cfRule>
  </conditionalFormatting>
  <conditionalFormatting sqref="N32">
    <cfRule type="cellIs" dxfId="2585" priority="129" operator="equal">
      <formula>"Significant Negative"</formula>
    </cfRule>
    <cfRule type="cellIs" dxfId="2584" priority="133" operator="equal">
      <formula>"Minor Positive"</formula>
    </cfRule>
    <cfRule type="cellIs" dxfId="2583" priority="134" operator="equal">
      <formula>"Significant Positive"</formula>
    </cfRule>
    <cfRule type="cellIs" dxfId="2582" priority="132" operator="equal">
      <formula>"Neutral"</formula>
    </cfRule>
    <cfRule type="cellIs" dxfId="2581" priority="131" operator="equal">
      <formula>"Uncertain"</formula>
    </cfRule>
    <cfRule type="cellIs" dxfId="2580" priority="130" operator="equal">
      <formula>"Minor Negative"</formula>
    </cfRule>
  </conditionalFormatting>
  <conditionalFormatting sqref="N40">
    <cfRule type="cellIs" dxfId="2579" priority="46" operator="equal">
      <formula>"Significant Negative"</formula>
    </cfRule>
    <cfRule type="cellIs" dxfId="2578" priority="48" operator="equal">
      <formula>"Uncertain"</formula>
    </cfRule>
    <cfRule type="cellIs" dxfId="2577" priority="49" operator="equal">
      <formula>"Neutral"</formula>
    </cfRule>
    <cfRule type="cellIs" dxfId="2576" priority="50" operator="equal">
      <formula>"Minor Positive"</formula>
    </cfRule>
    <cfRule type="cellIs" dxfId="2575" priority="51" operator="equal">
      <formula>"Significant Positive"</formula>
    </cfRule>
    <cfRule type="cellIs" dxfId="2574" priority="47" operator="equal">
      <formula>"Minor Negative"</formula>
    </cfRule>
  </conditionalFormatting>
  <conditionalFormatting sqref="N46">
    <cfRule type="cellIs" dxfId="2573" priority="100" operator="equal">
      <formula>"Neutral"</formula>
    </cfRule>
    <cfRule type="cellIs" dxfId="2572" priority="101" operator="equal">
      <formula>"Minor Positive"</formula>
    </cfRule>
    <cfRule type="cellIs" dxfId="2571" priority="102" operator="equal">
      <formula>"Significant Positive"</formula>
    </cfRule>
    <cfRule type="cellIs" dxfId="2570" priority="97" operator="equal">
      <formula>"Significant Negative"</formula>
    </cfRule>
    <cfRule type="cellIs" dxfId="2569" priority="98" operator="equal">
      <formula>"Minor Negative"</formula>
    </cfRule>
    <cfRule type="cellIs" dxfId="2568" priority="99" operator="equal">
      <formula>"Uncertain"</formula>
    </cfRule>
  </conditionalFormatting>
  <conditionalFormatting sqref="N51">
    <cfRule type="cellIs" dxfId="2567" priority="56" operator="equal">
      <formula>"Minor Positive"</formula>
    </cfRule>
    <cfRule type="cellIs" dxfId="2566" priority="57" operator="equal">
      <formula>"Significant Positive"</formula>
    </cfRule>
    <cfRule type="cellIs" dxfId="2565" priority="53" operator="equal">
      <formula>"Minor Negative"</formula>
    </cfRule>
    <cfRule type="cellIs" dxfId="2564" priority="54" operator="equal">
      <formula>"Uncertain"</formula>
    </cfRule>
    <cfRule type="cellIs" dxfId="2563" priority="55" operator="equal">
      <formula>"Neutral"</formula>
    </cfRule>
    <cfRule type="cellIs" dxfId="2562" priority="52" operator="equal">
      <formula>"Significant Negative"</formula>
    </cfRule>
  </conditionalFormatting>
  <conditionalFormatting sqref="N53">
    <cfRule type="cellIs" dxfId="2561" priority="148" operator="equal">
      <formula>"Minor Negative"</formula>
    </cfRule>
    <cfRule type="cellIs" dxfId="2560" priority="147" operator="equal">
      <formula>"Significant Negative"</formula>
    </cfRule>
    <cfRule type="cellIs" dxfId="2559" priority="149" operator="equal">
      <formula>"Uncertain"</formula>
    </cfRule>
    <cfRule type="cellIs" dxfId="2558" priority="150" operator="equal">
      <formula>"Neutral"</formula>
    </cfRule>
    <cfRule type="cellIs" dxfId="2557" priority="151" operator="equal">
      <formula>"Minor Positive"</formula>
    </cfRule>
    <cfRule type="cellIs" dxfId="2556" priority="152" operator="equal">
      <formula>"Significant Positive"</formula>
    </cfRule>
  </conditionalFormatting>
  <conditionalFormatting sqref="N58">
    <cfRule type="cellIs" dxfId="2555" priority="17" operator="equal">
      <formula>"Significant Negative"</formula>
    </cfRule>
    <cfRule type="cellIs" dxfId="2554" priority="18" operator="equal">
      <formula>"Minor Negative"</formula>
    </cfRule>
    <cfRule type="cellIs" dxfId="2553" priority="22" operator="equal">
      <formula>"Significant Positive"</formula>
    </cfRule>
    <cfRule type="cellIs" dxfId="2552" priority="21" operator="equal">
      <formula>"Minor Positive"</formula>
    </cfRule>
    <cfRule type="cellIs" dxfId="2551" priority="20" operator="equal">
      <formula>"Neutral"</formula>
    </cfRule>
    <cfRule type="cellIs" dxfId="2550" priority="19" operator="equal">
      <formula>"Uncertain"</formula>
    </cfRule>
  </conditionalFormatting>
  <conditionalFormatting sqref="N61">
    <cfRule type="cellIs" dxfId="2549" priority="27" operator="equal">
      <formula>"Minor Positive"</formula>
    </cfRule>
    <cfRule type="cellIs" dxfId="2548" priority="28" operator="equal">
      <formula>"Significant Positive"</formula>
    </cfRule>
    <cfRule type="cellIs" dxfId="2547" priority="26" operator="equal">
      <formula>"Neutral"</formula>
    </cfRule>
    <cfRule type="cellIs" dxfId="2546" priority="25" operator="equal">
      <formula>"Uncertain"</formula>
    </cfRule>
    <cfRule type="cellIs" dxfId="2545" priority="24" operator="equal">
      <formula>"Minor Negative"</formula>
    </cfRule>
    <cfRule type="cellIs" dxfId="2544" priority="23" operator="equal">
      <formula>"Significant Negative"</formula>
    </cfRule>
  </conditionalFormatting>
  <conditionalFormatting sqref="N69">
    <cfRule type="cellIs" dxfId="2543" priority="170" operator="equal">
      <formula>"Significant Positive"</formula>
    </cfRule>
    <cfRule type="cellIs" dxfId="2542" priority="165" operator="equal">
      <formula>"Significant Negative"</formula>
    </cfRule>
    <cfRule type="cellIs" dxfId="2541" priority="166" operator="equal">
      <formula>"Minor Negative"</formula>
    </cfRule>
    <cfRule type="cellIs" dxfId="2540" priority="167" operator="equal">
      <formula>"Uncertain"</formula>
    </cfRule>
    <cfRule type="cellIs" dxfId="2539" priority="168" operator="equal">
      <formula>"Neutral"</formula>
    </cfRule>
    <cfRule type="cellIs" dxfId="2538" priority="169" operator="equal">
      <formula>"Minor Positive"</formula>
    </cfRule>
  </conditionalFormatting>
  <conditionalFormatting sqref="N76">
    <cfRule type="cellIs" dxfId="2537" priority="71" operator="equal">
      <formula>"Minor Negative"</formula>
    </cfRule>
    <cfRule type="cellIs" dxfId="2536" priority="70" operator="equal">
      <formula>"Significant Negative"</formula>
    </cfRule>
    <cfRule type="cellIs" dxfId="2535" priority="72" operator="equal">
      <formula>"Uncertain"</formula>
    </cfRule>
    <cfRule type="cellIs" dxfId="2534" priority="73" operator="equal">
      <formula>"Neutral"</formula>
    </cfRule>
    <cfRule type="cellIs" dxfId="2533" priority="74" operator="equal">
      <formula>"Minor Positive"</formula>
    </cfRule>
    <cfRule type="cellIs" dxfId="2532" priority="75" operator="equal">
      <formula>"Significant Positive"</formula>
    </cfRule>
  </conditionalFormatting>
  <conditionalFormatting sqref="N81">
    <cfRule type="cellIs" dxfId="2531" priority="4" operator="equal">
      <formula>"Neutral"</formula>
    </cfRule>
    <cfRule type="cellIs" dxfId="2530" priority="3" operator="equal">
      <formula>"Uncertain"</formula>
    </cfRule>
    <cfRule type="cellIs" dxfId="2529" priority="2" operator="equal">
      <formula>"Minor Negative"</formula>
    </cfRule>
    <cfRule type="cellIs" dxfId="2528" priority="1" operator="equal">
      <formula>"Significant Negative"</formula>
    </cfRule>
    <cfRule type="cellIs" dxfId="2527" priority="6" operator="equal">
      <formula>"Significant Positive"</formula>
    </cfRule>
    <cfRule type="cellIs" dxfId="2526" priority="5" operator="equal">
      <formula>"Minor Positive"</formula>
    </cfRule>
  </conditionalFormatting>
  <conditionalFormatting sqref="N88">
    <cfRule type="cellIs" dxfId="2525" priority="83" operator="equal">
      <formula>"Minor Negative"</formula>
    </cfRule>
    <cfRule type="cellIs" dxfId="2524" priority="87" operator="equal">
      <formula>"Significant Positive"</formula>
    </cfRule>
    <cfRule type="cellIs" dxfId="2523" priority="86" operator="equal">
      <formula>"Minor Positive"</formula>
    </cfRule>
    <cfRule type="cellIs" dxfId="2522" priority="85" operator="equal">
      <formula>"Neutral"</formula>
    </cfRule>
    <cfRule type="cellIs" dxfId="2521" priority="84" operator="equal">
      <formula>"Uncertain"</formula>
    </cfRule>
    <cfRule type="cellIs" dxfId="2520" priority="82" operator="equal">
      <formula>"Significant Negative"</formula>
    </cfRule>
  </conditionalFormatting>
  <dataValidations count="9">
    <dataValidation type="list" allowBlank="1" showInputMessage="1" showErrorMessage="1" sqref="N12 N88:N91 N22:N80" xr:uid="{538B4D2A-993A-4A91-8DA3-DD950613D69F}">
      <formula1>"Significant Positive,Minor Positive,Neutral,Uncertain,Minor Negative,Significant Negative"</formula1>
    </dataValidation>
    <dataValidation type="list" allowBlank="1" showInputMessage="1" showErrorMessage="1" sqref="L12 L22:L91" xr:uid="{1010BE50-651F-4CB4-99B9-A29152CD0B2D}">
      <formula1>"Localised,District-wide,Regional,National,N/A"</formula1>
    </dataValidation>
    <dataValidation type="list" allowBlank="1" showInputMessage="1" showErrorMessage="1" sqref="K12 K22:K91" xr:uid="{02FE3FDA-98D5-4C63-8734-CE734E8A0C31}">
      <formula1>"Short(&lt;5yrs),Short/Medium,Medium(10yrs),Medium/Long,Long(20+yrs),N/A"</formula1>
    </dataValidation>
    <dataValidation type="list" allowBlank="1" showInputMessage="1" showErrorMessage="1" sqref="J12 J22:J91" xr:uid="{1985B324-3E36-403A-9AA1-8F49E6EDB99D}">
      <formula1>"Low,Medium,High,N/A"</formula1>
    </dataValidation>
    <dataValidation type="list" allowBlank="1" showInputMessage="1" showErrorMessage="1" sqref="I12:I91" xr:uid="{1A0A5308-02AB-412B-8100-E5A21F5BD83B}">
      <formula1>"Direct,Indirect,N/A"</formula1>
    </dataValidation>
    <dataValidation type="list" allowBlank="1" showInputMessage="1" showErrorMessage="1" sqref="M12:M91" xr:uid="{56F45FDD-BD7A-43F8-80CA-A06E8A062D44}">
      <formula1>"Permanent/Irreversible,Permanant/Reversible,Temporary/Irreversible,Temporary/Reversible,N/A"</formula1>
    </dataValidation>
    <dataValidation type="list" allowBlank="1" showInputMessage="1" showErrorMessage="1" sqref="P88:P91 P53:P60 P69:P75" xr:uid="{A9F9E4A8-1BC0-47AB-8442-3460E958A26B}">
      <formula1>"Yes,No"</formula1>
    </dataValidation>
    <dataValidation type="list" allowBlank="1" showInputMessage="1" showErrorMessage="1" sqref="D12:D91" xr:uid="{8EE8E778-0637-42A0-BF08-46BF8D74388D}">
      <formula1>"Yes, No"</formula1>
    </dataValidation>
    <dataValidation type="list" allowBlank="1" showInputMessage="1" showErrorMessage="1" sqref="N81:N87" xr:uid="{0F0014AC-F837-4588-8016-E112AC9AB145}">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698C5-7943-4B89-9F03-C3B7F2D3B613}">
  <sheetPr codeName="Sheet33"/>
  <dimension ref="A1:Z94"/>
  <sheetViews>
    <sheetView showGridLines="0" zoomScale="43"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72.81640625" style="113" customWidth="1"/>
    <col min="16" max="16" width="16.54296875" style="113" customWidth="1"/>
    <col min="17" max="17" width="33.54296875" style="113" customWidth="1"/>
    <col min="18" max="18" width="45.7265625" style="113" customWidth="1"/>
    <col min="19" max="19" width="23.542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28" t="s">
        <v>184</v>
      </c>
      <c r="D1" s="328"/>
      <c r="E1" s="114"/>
      <c r="F1" s="114"/>
      <c r="G1" s="114"/>
      <c r="H1" s="114"/>
      <c r="I1" s="115"/>
      <c r="J1" s="115"/>
      <c r="K1" s="115"/>
      <c r="M1" s="116"/>
      <c r="N1" s="116"/>
      <c r="O1" s="116"/>
    </row>
    <row r="2" spans="1:26" x14ac:dyDescent="0.6">
      <c r="A2" s="112" t="s">
        <v>31</v>
      </c>
      <c r="B2" s="118"/>
      <c r="C2" s="329" t="s">
        <v>575</v>
      </c>
      <c r="D2" s="329"/>
      <c r="E2" s="159"/>
      <c r="F2" s="119"/>
      <c r="G2" s="119"/>
      <c r="H2" s="119"/>
      <c r="M2" s="120"/>
      <c r="N2" s="120"/>
      <c r="O2" s="120"/>
    </row>
    <row r="3" spans="1:26" x14ac:dyDescent="0.6">
      <c r="A3" s="121" t="s">
        <v>32</v>
      </c>
      <c r="B3" s="122"/>
      <c r="C3" s="330" t="s">
        <v>576</v>
      </c>
      <c r="D3" s="330"/>
      <c r="E3" s="119"/>
      <c r="F3" s="119"/>
      <c r="G3" s="119"/>
      <c r="H3" s="119"/>
      <c r="M3" s="120"/>
      <c r="N3" s="120"/>
      <c r="O3" s="120"/>
    </row>
    <row r="4" spans="1:26" x14ac:dyDescent="0.6">
      <c r="A4" s="123" t="s">
        <v>33</v>
      </c>
      <c r="B4" s="124"/>
      <c r="C4" s="331" t="s">
        <v>577</v>
      </c>
      <c r="D4" s="331"/>
      <c r="E4" s="125"/>
      <c r="F4" s="125"/>
      <c r="G4" s="125"/>
      <c r="H4" s="125"/>
      <c r="M4" s="120"/>
      <c r="N4" s="120"/>
      <c r="O4" s="120"/>
    </row>
    <row r="5" spans="1:26" x14ac:dyDescent="0.6">
      <c r="A5" s="121" t="s">
        <v>34</v>
      </c>
      <c r="B5" s="124"/>
      <c r="C5" s="319">
        <v>0.51</v>
      </c>
      <c r="D5" s="320"/>
      <c r="E5" s="125"/>
      <c r="F5" s="125"/>
      <c r="G5" s="125"/>
      <c r="H5" s="125"/>
      <c r="M5" s="120"/>
      <c r="N5" s="120"/>
      <c r="O5" s="120"/>
    </row>
    <row r="6" spans="1:26" ht="149.15" customHeight="1" x14ac:dyDescent="0.6">
      <c r="A6" s="121" t="s">
        <v>35</v>
      </c>
      <c r="B6" s="124"/>
      <c r="C6" s="332" t="s">
        <v>578</v>
      </c>
      <c r="D6" s="333"/>
      <c r="E6" s="125"/>
      <c r="F6" s="125"/>
      <c r="G6" s="125"/>
      <c r="H6" s="125"/>
      <c r="M6" s="120"/>
      <c r="N6" s="120"/>
      <c r="O6" s="120"/>
    </row>
    <row r="7" spans="1:26" x14ac:dyDescent="0.6">
      <c r="A7" s="121" t="s">
        <v>36</v>
      </c>
      <c r="B7" s="124"/>
      <c r="C7" s="332" t="s">
        <v>291</v>
      </c>
      <c r="D7" s="333"/>
      <c r="E7" s="125"/>
      <c r="F7" s="125"/>
      <c r="G7" s="125"/>
      <c r="H7" s="125"/>
      <c r="M7" s="120"/>
      <c r="N7" s="120"/>
      <c r="O7" s="120"/>
    </row>
    <row r="8" spans="1:26" x14ac:dyDescent="0.6">
      <c r="A8" s="121" t="s">
        <v>37</v>
      </c>
      <c r="B8" s="124"/>
      <c r="C8" s="332" t="s">
        <v>418</v>
      </c>
      <c r="D8" s="333"/>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1</v>
      </c>
      <c r="H12" s="306">
        <f ca="1">COUNTIFS(INDIRECT("RAG!$C$"&amp;$V12&amp;":$BB$"&amp;$V12),H$11,RAG!$C$3:$BB$3,$B12)</f>
        <v>1</v>
      </c>
      <c r="I12" s="310" t="s">
        <v>306</v>
      </c>
      <c r="J12" s="310" t="s">
        <v>439</v>
      </c>
      <c r="K12" s="310" t="s">
        <v>308</v>
      </c>
      <c r="L12" s="310" t="s">
        <v>309</v>
      </c>
      <c r="M12" s="310" t="s">
        <v>310</v>
      </c>
      <c r="N12" s="279" t="s">
        <v>279</v>
      </c>
      <c r="O12" s="265" t="s">
        <v>579</v>
      </c>
      <c r="P12" s="304" t="s">
        <v>304</v>
      </c>
      <c r="Q12" s="269"/>
      <c r="R12" s="269"/>
      <c r="S12" s="323"/>
      <c r="V12" s="256">
        <f>MATCH(C1, RAG!$B$1:B$55, 0)</f>
        <v>17</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439</v>
      </c>
      <c r="K22" s="307" t="s">
        <v>323</v>
      </c>
      <c r="L22" s="307" t="s">
        <v>309</v>
      </c>
      <c r="M22" s="307" t="s">
        <v>310</v>
      </c>
      <c r="N22" s="262" t="s">
        <v>279</v>
      </c>
      <c r="O22" s="265" t="s">
        <v>580</v>
      </c>
      <c r="P22" s="304" t="s">
        <v>304</v>
      </c>
      <c r="Q22" s="269"/>
      <c r="R22" s="269"/>
      <c r="S22" s="323"/>
      <c r="V22" s="256"/>
      <c r="Z22" s="113" t="str">
        <f>IF(R22&gt;0,B22&amp;":"&amp;R22&amp;"
","")</f>
        <v/>
      </c>
    </row>
    <row r="23" spans="1:26" ht="304.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262" t="s">
        <v>306</v>
      </c>
      <c r="J24" s="262" t="s">
        <v>307</v>
      </c>
      <c r="K24" s="262" t="s">
        <v>308</v>
      </c>
      <c r="L24" s="262" t="s">
        <v>309</v>
      </c>
      <c r="M24" s="262" t="s">
        <v>310</v>
      </c>
      <c r="N24" s="262" t="s">
        <v>311</v>
      </c>
      <c r="O24" s="265" t="s">
        <v>581</v>
      </c>
      <c r="P24" s="304" t="s">
        <v>304</v>
      </c>
      <c r="Q24" s="269"/>
      <c r="R24" s="269"/>
      <c r="S24" s="323"/>
      <c r="V24" s="256"/>
      <c r="Z24" s="113" t="str">
        <f>IF(R24&gt;0,B24&amp;":"&amp;R24&amp;"
","")</f>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70"/>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70"/>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70"/>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70"/>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70"/>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70"/>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582</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141" customHeight="1"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66" customHeight="1"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463</v>
      </c>
      <c r="K40" s="262" t="s">
        <v>346</v>
      </c>
      <c r="L40" s="262" t="s">
        <v>309</v>
      </c>
      <c r="M40" s="262" t="s">
        <v>310</v>
      </c>
      <c r="N40" s="262" t="s">
        <v>311</v>
      </c>
      <c r="O40" s="265" t="s">
        <v>583</v>
      </c>
      <c r="P40" s="250" t="s">
        <v>305</v>
      </c>
      <c r="Q40" s="253"/>
      <c r="R40" s="253"/>
      <c r="S40" s="323"/>
      <c r="V40" s="256"/>
      <c r="Z40" s="113" t="str">
        <f>IF(R40&gt;0,B40&amp;":"&amp;R40&amp;"
","")</f>
        <v/>
      </c>
    </row>
    <row r="41" spans="1:26" ht="66" customHeight="1"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62" t="s">
        <v>306</v>
      </c>
      <c r="J46" s="262" t="s">
        <v>307</v>
      </c>
      <c r="K46" s="262" t="s">
        <v>308</v>
      </c>
      <c r="L46" s="262" t="s">
        <v>309</v>
      </c>
      <c r="M46" s="262" t="s">
        <v>310</v>
      </c>
      <c r="N46" s="262" t="s">
        <v>311</v>
      </c>
      <c r="O46" s="265" t="s">
        <v>584</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409.6"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327.64999999999998" customHeight="1"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585</v>
      </c>
      <c r="P51" s="304"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100.5" customHeight="1" thickBot="1" x14ac:dyDescent="0.65">
      <c r="A52" s="291"/>
      <c r="B52" s="261"/>
      <c r="C52" s="138" t="s">
        <v>362</v>
      </c>
      <c r="D52" s="134" t="s">
        <v>305</v>
      </c>
      <c r="E52" s="278"/>
      <c r="F52" s="261"/>
      <c r="G52" s="261"/>
      <c r="H52" s="261"/>
      <c r="I52" s="308"/>
      <c r="J52" s="308"/>
      <c r="K52" s="308"/>
      <c r="L52" s="308"/>
      <c r="M52" s="308"/>
      <c r="N52" s="308"/>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306</v>
      </c>
      <c r="J53" s="262" t="s">
        <v>307</v>
      </c>
      <c r="K53" s="262" t="s">
        <v>308</v>
      </c>
      <c r="L53" s="262" t="s">
        <v>309</v>
      </c>
      <c r="M53" s="262" t="s">
        <v>310</v>
      </c>
      <c r="N53" s="262" t="s">
        <v>279</v>
      </c>
      <c r="O53" s="265" t="s">
        <v>586</v>
      </c>
      <c r="P53" s="250" t="s">
        <v>304</v>
      </c>
      <c r="Q53" s="269"/>
      <c r="R53" s="253"/>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70"/>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70"/>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70"/>
      <c r="R56" s="254"/>
      <c r="S56" s="323"/>
      <c r="V56" s="257"/>
    </row>
    <row r="57" spans="1:26" ht="146.15" customHeight="1" thickBot="1" x14ac:dyDescent="0.65">
      <c r="A57" s="291"/>
      <c r="B57" s="261"/>
      <c r="C57" s="135" t="s">
        <v>369</v>
      </c>
      <c r="D57" s="134" t="s">
        <v>305</v>
      </c>
      <c r="E57" s="294"/>
      <c r="F57" s="285"/>
      <c r="G57" s="285"/>
      <c r="H57" s="285"/>
      <c r="I57" s="279"/>
      <c r="J57" s="279"/>
      <c r="K57" s="279"/>
      <c r="L57" s="279"/>
      <c r="M57" s="279"/>
      <c r="N57" s="279"/>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279</v>
      </c>
      <c r="O58" s="265" t="s">
        <v>587</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157" customHeight="1"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1</v>
      </c>
      <c r="H69" s="283">
        <f ca="1">COUNTIFS(INDIRECT("RAG!$C$"&amp;$V12&amp;":$BB$"&amp;$V12),H$11,RAG!$C$3:$BB$3,$B69)</f>
        <v>5</v>
      </c>
      <c r="I69" s="262" t="s">
        <v>306</v>
      </c>
      <c r="J69" s="262" t="s">
        <v>307</v>
      </c>
      <c r="K69" s="262" t="s">
        <v>308</v>
      </c>
      <c r="L69" s="262" t="s">
        <v>309</v>
      </c>
      <c r="M69" s="262" t="s">
        <v>310</v>
      </c>
      <c r="N69" s="262" t="s">
        <v>282</v>
      </c>
      <c r="O69" s="286" t="s">
        <v>588</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7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589</v>
      </c>
      <c r="P76" s="250" t="s">
        <v>304</v>
      </c>
      <c r="Q76" s="253"/>
      <c r="R76" s="253" t="s">
        <v>395</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313.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590</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177"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300"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TvV/XRx0UusQItV0kd2SfjKf+SvcMjDwvjhyylAYKXowfFOBFTETC1Y8KnLYokYS4RtUxomEHGvXFd7CZG/XBQ==" saltValue="U9weuH52dU4sHjOxAZYfa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519" priority="7">
      <formula>$D12="No"</formula>
    </cfRule>
  </conditionalFormatting>
  <conditionalFormatting sqref="F12:F91">
    <cfRule type="cellIs" dxfId="2518" priority="10" operator="greaterThan">
      <formula>0</formula>
    </cfRule>
  </conditionalFormatting>
  <conditionalFormatting sqref="G12:G91">
    <cfRule type="cellIs" dxfId="2517" priority="9" operator="greaterThan">
      <formula>0</formula>
    </cfRule>
  </conditionalFormatting>
  <conditionalFormatting sqref="H12:H91">
    <cfRule type="cellIs" dxfId="2516" priority="8" operator="greaterThan">
      <formula>0</formula>
    </cfRule>
  </conditionalFormatting>
  <conditionalFormatting sqref="N12">
    <cfRule type="cellIs" dxfId="2515" priority="34" operator="equal">
      <formula>"Minor Negative"</formula>
    </cfRule>
    <cfRule type="cellIs" dxfId="2514" priority="38" operator="equal">
      <formula>"Neutral"</formula>
    </cfRule>
    <cfRule type="cellIs" dxfId="2513" priority="37" operator="equal">
      <formula>"Significant Positive"</formula>
    </cfRule>
    <cfRule type="cellIs" dxfId="2512" priority="36" operator="equal">
      <formula>"Minor Positive"</formula>
    </cfRule>
    <cfRule type="cellIs" dxfId="2511" priority="35" operator="equal">
      <formula>"Significant Negative"</formula>
    </cfRule>
  </conditionalFormatting>
  <conditionalFormatting sqref="N22">
    <cfRule type="cellIs" dxfId="2510" priority="31" operator="equal">
      <formula>"Neutral"</formula>
    </cfRule>
    <cfRule type="cellIs" dxfId="2509" priority="30" operator="equal">
      <formula>"Uncertain"</formula>
    </cfRule>
    <cfRule type="cellIs" dxfId="2508" priority="29" operator="equal">
      <formula>"Minor Negative"</formula>
    </cfRule>
    <cfRule type="cellIs" dxfId="2507" priority="28" operator="equal">
      <formula>"Significant Negative"</formula>
    </cfRule>
    <cfRule type="cellIs" dxfId="2506" priority="32" operator="equal">
      <formula>"Minor Positive"</formula>
    </cfRule>
    <cfRule type="cellIs" dxfId="2505" priority="33" operator="equal">
      <formula>"Significant Positive"</formula>
    </cfRule>
  </conditionalFormatting>
  <conditionalFormatting sqref="N24">
    <cfRule type="cellIs" dxfId="2504" priority="41" operator="equal">
      <formula>"Uncertain"</formula>
    </cfRule>
    <cfRule type="cellIs" dxfId="2503" priority="44" operator="equal">
      <formula>"Significant Positive"</formula>
    </cfRule>
    <cfRule type="cellIs" dxfId="2502" priority="39" operator="equal">
      <formula>"Significant Negative"</formula>
    </cfRule>
    <cfRule type="cellIs" dxfId="2501" priority="40" operator="equal">
      <formula>"Minor Negative"</formula>
    </cfRule>
    <cfRule type="cellIs" dxfId="2500" priority="42" operator="equal">
      <formula>"Neutral"</formula>
    </cfRule>
    <cfRule type="cellIs" dxfId="2499" priority="43" operator="equal">
      <formula>"Minor Positive"</formula>
    </cfRule>
  </conditionalFormatting>
  <conditionalFormatting sqref="N32">
    <cfRule type="cellIs" dxfId="2498" priority="49" operator="equal">
      <formula>"Minor Positive"</formula>
    </cfRule>
    <cfRule type="cellIs" dxfId="2497" priority="45" operator="equal">
      <formula>"Significant Negative"</formula>
    </cfRule>
    <cfRule type="cellIs" dxfId="2496" priority="46" operator="equal">
      <formula>"Minor Negative"</formula>
    </cfRule>
    <cfRule type="cellIs" dxfId="2495" priority="48" operator="equal">
      <formula>"Neutral"</formula>
    </cfRule>
    <cfRule type="cellIs" dxfId="2494" priority="47" operator="equal">
      <formula>"Uncertain"</formula>
    </cfRule>
    <cfRule type="cellIs" dxfId="2493" priority="50" operator="equal">
      <formula>"Significant Positive"</formula>
    </cfRule>
  </conditionalFormatting>
  <conditionalFormatting sqref="N40">
    <cfRule type="cellIs" dxfId="2492" priority="57" operator="equal">
      <formula>"Significant Negative"</formula>
    </cfRule>
    <cfRule type="cellIs" dxfId="2491" priority="58" operator="equal">
      <formula>"Minor Negative"</formula>
    </cfRule>
    <cfRule type="cellIs" dxfId="2490" priority="59" operator="equal">
      <formula>"Uncertain"</formula>
    </cfRule>
    <cfRule type="cellIs" dxfId="2489" priority="60" operator="equal">
      <formula>"Neutral"</formula>
    </cfRule>
    <cfRule type="cellIs" dxfId="2488" priority="61" operator="equal">
      <formula>"Minor Positive"</formula>
    </cfRule>
    <cfRule type="cellIs" dxfId="2487" priority="62" operator="equal">
      <formula>"Significant Positive"</formula>
    </cfRule>
  </conditionalFormatting>
  <conditionalFormatting sqref="N46">
    <cfRule type="cellIs" dxfId="2486" priority="52" operator="equal">
      <formula>"Minor Negative"</formula>
    </cfRule>
    <cfRule type="cellIs" dxfId="2485" priority="53" operator="equal">
      <formula>"Uncertain"</formula>
    </cfRule>
    <cfRule type="cellIs" dxfId="2484" priority="54" operator="equal">
      <formula>"Neutral"</formula>
    </cfRule>
    <cfRule type="cellIs" dxfId="2483" priority="55" operator="equal">
      <formula>"Minor Positive"</formula>
    </cfRule>
    <cfRule type="cellIs" dxfId="2482" priority="51" operator="equal">
      <formula>"Significant Negative"</formula>
    </cfRule>
    <cfRule type="cellIs" dxfId="2481" priority="56" operator="equal">
      <formula>"Significant Positive"</formula>
    </cfRule>
  </conditionalFormatting>
  <conditionalFormatting sqref="N51">
    <cfRule type="cellIs" dxfId="2480" priority="67" operator="equal">
      <formula>"Minor Positive"</formula>
    </cfRule>
    <cfRule type="cellIs" dxfId="2479" priority="63" operator="equal">
      <formula>"Significant Negative"</formula>
    </cfRule>
    <cfRule type="cellIs" dxfId="2478" priority="64" operator="equal">
      <formula>"Minor Negative"</formula>
    </cfRule>
    <cfRule type="cellIs" dxfId="2477" priority="65" operator="equal">
      <formula>"Uncertain"</formula>
    </cfRule>
    <cfRule type="cellIs" dxfId="2476" priority="66" operator="equal">
      <formula>"Neutral"</formula>
    </cfRule>
    <cfRule type="cellIs" dxfId="2475" priority="68" operator="equal">
      <formula>"Significant Positive"</formula>
    </cfRule>
  </conditionalFormatting>
  <conditionalFormatting sqref="N53">
    <cfRule type="cellIs" dxfId="2474" priority="69" operator="equal">
      <formula>"Significant Negative"</formula>
    </cfRule>
    <cfRule type="cellIs" dxfId="2473" priority="70" operator="equal">
      <formula>"Minor Negative"</formula>
    </cfRule>
    <cfRule type="cellIs" dxfId="2472" priority="71" operator="equal">
      <formula>"Uncertain"</formula>
    </cfRule>
    <cfRule type="cellIs" dxfId="2471" priority="72" operator="equal">
      <formula>"Neutral"</formula>
    </cfRule>
    <cfRule type="cellIs" dxfId="2470" priority="73" operator="equal">
      <formula>"Minor Positive"</formula>
    </cfRule>
    <cfRule type="cellIs" dxfId="2469" priority="74" operator="equal">
      <formula>"Significant Positive"</formula>
    </cfRule>
  </conditionalFormatting>
  <conditionalFormatting sqref="N58">
    <cfRule type="cellIs" dxfId="2468" priority="18" operator="equal">
      <formula>"Minor Positive"</formula>
    </cfRule>
    <cfRule type="cellIs" dxfId="2467" priority="17" operator="equal">
      <formula>"Neutral"</formula>
    </cfRule>
    <cfRule type="cellIs" dxfId="2466" priority="16" operator="equal">
      <formula>"Uncertain"</formula>
    </cfRule>
    <cfRule type="cellIs" dxfId="2465" priority="15" operator="equal">
      <formula>"Minor Negative"</formula>
    </cfRule>
    <cfRule type="cellIs" dxfId="2464" priority="14" operator="equal">
      <formula>"Significant Negative"</formula>
    </cfRule>
    <cfRule type="cellIs" dxfId="2463" priority="19" operator="equal">
      <formula>"Significant Positive"</formula>
    </cfRule>
  </conditionalFormatting>
  <conditionalFormatting sqref="N61">
    <cfRule type="cellIs" dxfId="2462" priority="21" operator="equal">
      <formula>"Minor Negative"</formula>
    </cfRule>
    <cfRule type="cellIs" dxfId="2461" priority="22" operator="equal">
      <formula>"Uncertain"</formula>
    </cfRule>
    <cfRule type="cellIs" dxfId="2460" priority="23" operator="equal">
      <formula>"Neutral"</formula>
    </cfRule>
    <cfRule type="cellIs" dxfId="2459" priority="25" operator="equal">
      <formula>"Significant Positive"</formula>
    </cfRule>
    <cfRule type="cellIs" dxfId="2458" priority="24" operator="equal">
      <formula>"Minor Positive"</formula>
    </cfRule>
    <cfRule type="cellIs" dxfId="2457" priority="20" operator="equal">
      <formula>"Significant Negative"</formula>
    </cfRule>
  </conditionalFormatting>
  <conditionalFormatting sqref="N69">
    <cfRule type="cellIs" dxfId="2456" priority="87" operator="equal">
      <formula>"Significant Negative"</formula>
    </cfRule>
    <cfRule type="cellIs" dxfId="2455" priority="88" operator="equal">
      <formula>"Minor Negative"</formula>
    </cfRule>
    <cfRule type="cellIs" dxfId="2454" priority="89" operator="equal">
      <formula>"Uncertain"</formula>
    </cfRule>
    <cfRule type="cellIs" dxfId="2453" priority="90" operator="equal">
      <formula>"Neutral"</formula>
    </cfRule>
    <cfRule type="cellIs" dxfId="2452" priority="91" operator="equal">
      <formula>"Minor Positive"</formula>
    </cfRule>
    <cfRule type="cellIs" dxfId="2451" priority="92" operator="equal">
      <formula>"Significant Positive"</formula>
    </cfRule>
  </conditionalFormatting>
  <conditionalFormatting sqref="N76">
    <cfRule type="cellIs" dxfId="2450" priority="93" operator="equal">
      <formula>"Significant Negative"</formula>
    </cfRule>
    <cfRule type="cellIs" dxfId="2449" priority="94" operator="equal">
      <formula>"Minor Negative"</formula>
    </cfRule>
    <cfRule type="cellIs" dxfId="2448" priority="95" operator="equal">
      <formula>"Uncertain"</formula>
    </cfRule>
    <cfRule type="cellIs" dxfId="2447" priority="96" operator="equal">
      <formula>"Neutral"</formula>
    </cfRule>
    <cfRule type="cellIs" dxfId="2446" priority="97" operator="equal">
      <formula>"Minor Positive"</formula>
    </cfRule>
    <cfRule type="cellIs" dxfId="2445" priority="98" operator="equal">
      <formula>"Significant Positive"</formula>
    </cfRule>
  </conditionalFormatting>
  <conditionalFormatting sqref="N81">
    <cfRule type="cellIs" dxfId="2444" priority="6" operator="equal">
      <formula>"Significant Positive"</formula>
    </cfRule>
    <cfRule type="cellIs" dxfId="2443" priority="5" operator="equal">
      <formula>"Minor Positive"</formula>
    </cfRule>
    <cfRule type="cellIs" dxfId="2442" priority="4" operator="equal">
      <formula>"Neutral"</formula>
    </cfRule>
    <cfRule type="cellIs" dxfId="2441" priority="3" operator="equal">
      <formula>"Uncertain"</formula>
    </cfRule>
    <cfRule type="cellIs" dxfId="2440" priority="2" operator="equal">
      <formula>"Minor Negative"</formula>
    </cfRule>
    <cfRule type="cellIs" dxfId="2439" priority="1" operator="equal">
      <formula>"Significant Negative"</formula>
    </cfRule>
  </conditionalFormatting>
  <conditionalFormatting sqref="N88">
    <cfRule type="cellIs" dxfId="2438" priority="105" operator="equal">
      <formula>"Significant Negative"</formula>
    </cfRule>
    <cfRule type="cellIs" dxfId="2437" priority="106" operator="equal">
      <formula>"Minor Negative"</formula>
    </cfRule>
    <cfRule type="cellIs" dxfId="2436" priority="107" operator="equal">
      <formula>"Uncertain"</formula>
    </cfRule>
    <cfRule type="cellIs" dxfId="2435" priority="108" operator="equal">
      <formula>"Neutral"</formula>
    </cfRule>
    <cfRule type="cellIs" dxfId="2434" priority="109" operator="equal">
      <formula>"Minor Positive"</formula>
    </cfRule>
    <cfRule type="cellIs" dxfId="2433" priority="110" operator="equal">
      <formula>"Significant Positive"</formula>
    </cfRule>
  </conditionalFormatting>
  <dataValidations count="9">
    <dataValidation type="list" allowBlank="1" showInputMessage="1" showErrorMessage="1" sqref="M12:M91" xr:uid="{D2A27F36-2DF4-470B-8283-41BDB47A0DEA}">
      <formula1>"Permanent/Irreversible,Permanant/Reversible,Temporary/Irreversible,Temporary/Reversible,N/A"</formula1>
    </dataValidation>
    <dataValidation type="list" allowBlank="1" showInputMessage="1" showErrorMessage="1" sqref="P88:P91" xr:uid="{EBE4EE31-5223-4A9B-A3BE-2FA0BC283543}">
      <formula1>"Yes,No"</formula1>
    </dataValidation>
    <dataValidation type="list" allowBlank="1" showInputMessage="1" showErrorMessage="1" sqref="N12 N88:N91 N22:N80" xr:uid="{F02259A6-6C69-43DD-8815-8969A01D36CD}">
      <formula1>"Significant Positive,Minor Positive,Neutral,Uncertain,Minor Negative,Significant Negative"</formula1>
    </dataValidation>
    <dataValidation type="list" allowBlank="1" showInputMessage="1" showErrorMessage="1" sqref="L12 L22:L91" xr:uid="{0C93A26A-5721-4B31-8BBD-4288D8E75EB6}">
      <formula1>"Localised,District-wide,Regional,National,N/A"</formula1>
    </dataValidation>
    <dataValidation type="list" allowBlank="1" showInputMessage="1" showErrorMessage="1" sqref="K12 K22:K91" xr:uid="{A139F715-84D7-4468-B014-E7927DA70DDF}">
      <formula1>"Short(&lt;5yrs),Short/Medium,Medium(10yrs),Medium/Long,Long(20+yrs),N/A"</formula1>
    </dataValidation>
    <dataValidation type="list" allowBlank="1" showInputMessage="1" showErrorMessage="1" sqref="J12 J22:J91" xr:uid="{965BD594-FC1D-422B-8DDC-908C1D4E916E}">
      <formula1>"Low,Medium,High,N/A"</formula1>
    </dataValidation>
    <dataValidation type="list" allowBlank="1" showInputMessage="1" showErrorMessage="1" sqref="I12:I91" xr:uid="{7D79F058-5E68-4DBE-AEA9-B3469A4A556F}">
      <formula1>"Direct,Indirect,N/A"</formula1>
    </dataValidation>
    <dataValidation type="list" allowBlank="1" showInputMessage="1" showErrorMessage="1" sqref="D12:D91" xr:uid="{62FE3B75-E975-48AE-B189-1141E1293959}">
      <formula1>"Yes, No"</formula1>
    </dataValidation>
    <dataValidation type="list" allowBlank="1" showInputMessage="1" showErrorMessage="1" sqref="N81:N87" xr:uid="{3C9285AA-70E0-472F-BFCE-B55B6A23D0CD}">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9C396-CA22-48D2-8C29-8713FB2A42F3}">
  <sheetPr codeName="Sheet2">
    <pageSetUpPr fitToPage="1"/>
  </sheetPr>
  <dimension ref="A1:I44"/>
  <sheetViews>
    <sheetView zoomScale="90" zoomScaleNormal="90" workbookViewId="0">
      <selection activeCell="L42" sqref="L42"/>
    </sheetView>
  </sheetViews>
  <sheetFormatPr defaultColWidth="8.81640625" defaultRowHeight="14.5" x14ac:dyDescent="0.35"/>
  <cols>
    <col min="1" max="1" width="12.54296875" style="4" customWidth="1"/>
    <col min="2" max="2" width="6.1796875" style="4" customWidth="1"/>
    <col min="3" max="3" width="4.7265625" style="4" customWidth="1"/>
    <col min="4" max="4" width="25.54296875" style="4" customWidth="1"/>
    <col min="5" max="5" width="11.81640625" style="4" bestFit="1" customWidth="1"/>
    <col min="6" max="6" width="8.453125" style="4" bestFit="1" customWidth="1"/>
    <col min="7" max="7" width="14.1796875" style="4" customWidth="1"/>
    <col min="8" max="16384" width="8.81640625" style="4"/>
  </cols>
  <sheetData>
    <row r="1" spans="1:9" x14ac:dyDescent="0.35">
      <c r="A1" s="23"/>
      <c r="B1" s="23"/>
      <c r="C1" s="23"/>
      <c r="D1" s="36"/>
      <c r="E1" s="37"/>
      <c r="F1" s="37"/>
      <c r="G1" s="23"/>
      <c r="H1" s="23"/>
      <c r="I1" s="23"/>
    </row>
    <row r="2" spans="1:9" x14ac:dyDescent="0.35">
      <c r="A2" s="23"/>
      <c r="B2" s="23"/>
      <c r="C2" s="23"/>
      <c r="D2" s="23"/>
      <c r="E2" s="37"/>
      <c r="F2" s="37"/>
      <c r="G2" s="23"/>
      <c r="H2" s="23"/>
      <c r="I2" s="23"/>
    </row>
    <row r="3" spans="1:9" x14ac:dyDescent="0.35">
      <c r="A3" s="23"/>
      <c r="B3" s="23"/>
      <c r="C3" s="23"/>
      <c r="D3" s="38"/>
      <c r="E3" s="37"/>
      <c r="F3" s="37"/>
      <c r="G3" s="23"/>
      <c r="H3" s="23"/>
      <c r="I3" s="23"/>
    </row>
    <row r="4" spans="1:9" x14ac:dyDescent="0.35">
      <c r="A4" s="23"/>
      <c r="B4" s="39"/>
      <c r="C4" s="169"/>
      <c r="D4" s="40"/>
      <c r="E4" s="41"/>
      <c r="F4" s="41"/>
      <c r="G4" s="169"/>
      <c r="H4" s="42"/>
      <c r="I4" s="23"/>
    </row>
    <row r="5" spans="1:9" ht="28.5" customHeight="1" x14ac:dyDescent="0.35">
      <c r="A5" s="23"/>
      <c r="B5" s="43"/>
      <c r="C5" s="23"/>
      <c r="D5" s="24" t="s">
        <v>5</v>
      </c>
      <c r="E5" s="164" t="s">
        <v>6</v>
      </c>
      <c r="F5" s="23"/>
      <c r="G5" s="23"/>
      <c r="H5" s="44"/>
      <c r="I5" s="23"/>
    </row>
    <row r="6" spans="1:9" x14ac:dyDescent="0.35">
      <c r="A6" s="23"/>
      <c r="B6" s="43"/>
      <c r="C6" s="23"/>
      <c r="D6" s="164"/>
      <c r="E6" s="164"/>
      <c r="F6" s="23"/>
      <c r="G6" s="23"/>
      <c r="H6" s="44"/>
      <c r="I6" s="23"/>
    </row>
    <row r="7" spans="1:9" ht="15.5" x14ac:dyDescent="0.35">
      <c r="A7" s="45"/>
      <c r="B7" s="46"/>
      <c r="C7" s="45"/>
      <c r="D7" s="24" t="s">
        <v>7</v>
      </c>
      <c r="E7" s="165">
        <v>5</v>
      </c>
      <c r="F7" s="23"/>
      <c r="G7" s="27"/>
      <c r="H7" s="170"/>
      <c r="I7" s="45"/>
    </row>
    <row r="8" spans="1:9" x14ac:dyDescent="0.35">
      <c r="A8" s="23"/>
      <c r="B8" s="43"/>
      <c r="C8" s="23"/>
      <c r="D8" s="164"/>
      <c r="E8" s="164"/>
      <c r="F8" s="23"/>
      <c r="G8" s="27"/>
      <c r="H8" s="44"/>
      <c r="I8" s="23"/>
    </row>
    <row r="9" spans="1:9" ht="36" customHeight="1" x14ac:dyDescent="0.35">
      <c r="A9" s="23"/>
      <c r="B9" s="43"/>
      <c r="C9" s="23"/>
      <c r="D9" s="24" t="s">
        <v>8</v>
      </c>
      <c r="E9" s="189" t="s">
        <v>9</v>
      </c>
      <c r="F9" s="189"/>
      <c r="G9" s="189"/>
      <c r="H9" s="44"/>
      <c r="I9" s="23"/>
    </row>
    <row r="10" spans="1:9" x14ac:dyDescent="0.35">
      <c r="A10" s="23"/>
      <c r="B10" s="43"/>
      <c r="C10" s="23"/>
      <c r="D10" s="166"/>
      <c r="E10" s="164"/>
      <c r="F10" s="23"/>
      <c r="G10" s="27"/>
      <c r="H10" s="44"/>
      <c r="I10" s="23"/>
    </row>
    <row r="11" spans="1:9" x14ac:dyDescent="0.35">
      <c r="A11" s="23"/>
      <c r="B11" s="43"/>
      <c r="C11" s="23"/>
      <c r="D11" s="164"/>
      <c r="E11" s="164"/>
      <c r="F11" s="23"/>
      <c r="G11" s="27"/>
      <c r="H11" s="44"/>
      <c r="I11" s="23"/>
    </row>
    <row r="12" spans="1:9" x14ac:dyDescent="0.35">
      <c r="A12" s="23"/>
      <c r="B12" s="43"/>
      <c r="C12" s="23"/>
      <c r="D12" s="164"/>
      <c r="E12" s="164"/>
      <c r="F12" s="23"/>
      <c r="G12" s="27"/>
      <c r="H12" s="44"/>
      <c r="I12" s="23"/>
    </row>
    <row r="13" spans="1:9" x14ac:dyDescent="0.35">
      <c r="A13" s="23"/>
      <c r="B13" s="43"/>
      <c r="C13" s="23"/>
      <c r="D13" s="164"/>
      <c r="E13" s="164"/>
      <c r="F13" s="23"/>
      <c r="G13" s="27"/>
      <c r="H13" s="44"/>
      <c r="I13" s="23"/>
    </row>
    <row r="14" spans="1:9" ht="23.5" customHeight="1" x14ac:dyDescent="0.35">
      <c r="A14" s="23"/>
      <c r="B14" s="43"/>
      <c r="C14" s="23"/>
      <c r="D14" s="24" t="s">
        <v>10</v>
      </c>
      <c r="E14" s="164" t="s">
        <v>11</v>
      </c>
      <c r="F14" s="23"/>
      <c r="G14" s="27"/>
      <c r="H14" s="44"/>
      <c r="I14" s="23"/>
    </row>
    <row r="15" spans="1:9" x14ac:dyDescent="0.35">
      <c r="A15" s="23"/>
      <c r="B15" s="43"/>
      <c r="C15" s="23"/>
      <c r="D15" s="166"/>
      <c r="E15" s="164"/>
      <c r="F15" s="23"/>
      <c r="G15" s="27"/>
      <c r="H15" s="44"/>
      <c r="I15" s="23"/>
    </row>
    <row r="16" spans="1:9" x14ac:dyDescent="0.35">
      <c r="A16" s="23"/>
      <c r="B16" s="43"/>
      <c r="C16" s="23"/>
      <c r="D16" s="24"/>
      <c r="E16" s="164"/>
      <c r="F16" s="23"/>
      <c r="G16" s="27"/>
      <c r="H16" s="44"/>
      <c r="I16" s="23"/>
    </row>
    <row r="17" spans="1:9" x14ac:dyDescent="0.35">
      <c r="A17" s="23"/>
      <c r="B17" s="43"/>
      <c r="C17" s="23"/>
      <c r="D17" s="164"/>
      <c r="E17" s="164"/>
      <c r="F17" s="23"/>
      <c r="G17" s="27"/>
      <c r="H17" s="44"/>
      <c r="I17" s="23"/>
    </row>
    <row r="18" spans="1:9" ht="15.5" x14ac:dyDescent="0.35">
      <c r="A18" s="23"/>
      <c r="B18" s="43"/>
      <c r="C18" s="23"/>
      <c r="D18" s="24"/>
      <c r="E18" s="23"/>
      <c r="F18" s="167"/>
      <c r="G18" s="27"/>
      <c r="H18" s="44"/>
      <c r="I18" s="23"/>
    </row>
    <row r="19" spans="1:9" x14ac:dyDescent="0.35">
      <c r="A19" s="23"/>
      <c r="B19" s="43"/>
      <c r="C19" s="23"/>
      <c r="D19" s="24" t="s">
        <v>12</v>
      </c>
      <c r="E19" s="168">
        <v>45968</v>
      </c>
      <c r="F19" s="23"/>
      <c r="G19" s="27"/>
      <c r="H19" s="44"/>
      <c r="I19" s="23"/>
    </row>
    <row r="20" spans="1:9" ht="15.5" x14ac:dyDescent="0.35">
      <c r="A20" s="23"/>
      <c r="B20" s="47"/>
      <c r="C20" s="48"/>
      <c r="D20" s="48"/>
      <c r="E20" s="49"/>
      <c r="F20" s="49"/>
      <c r="G20" s="171"/>
      <c r="H20" s="172"/>
      <c r="I20" s="23"/>
    </row>
    <row r="21" spans="1:9" ht="15.5" x14ac:dyDescent="0.35">
      <c r="A21" s="23"/>
      <c r="B21" s="23"/>
      <c r="C21" s="23"/>
      <c r="D21" s="23"/>
      <c r="E21" s="50"/>
      <c r="F21" s="50"/>
      <c r="G21" s="27"/>
      <c r="H21" s="23"/>
      <c r="I21" s="23"/>
    </row>
    <row r="22" spans="1:9" ht="14.5" customHeight="1" x14ac:dyDescent="0.35">
      <c r="A22" s="23"/>
      <c r="B22" s="178" t="s">
        <v>13</v>
      </c>
      <c r="C22" s="179"/>
      <c r="D22" s="179"/>
      <c r="E22" s="179"/>
      <c r="F22" s="179"/>
      <c r="G22" s="179"/>
      <c r="H22" s="180"/>
      <c r="I22" s="23"/>
    </row>
    <row r="23" spans="1:9" x14ac:dyDescent="0.35">
      <c r="A23" s="23"/>
      <c r="B23" s="181"/>
      <c r="C23" s="182"/>
      <c r="D23" s="182"/>
      <c r="E23" s="182"/>
      <c r="F23" s="182"/>
      <c r="G23" s="182"/>
      <c r="H23" s="183"/>
      <c r="I23" s="23"/>
    </row>
    <row r="24" spans="1:9" x14ac:dyDescent="0.35">
      <c r="A24" s="23"/>
      <c r="B24" s="181"/>
      <c r="C24" s="182"/>
      <c r="D24" s="182"/>
      <c r="E24" s="182"/>
      <c r="F24" s="182"/>
      <c r="G24" s="182"/>
      <c r="H24" s="183"/>
      <c r="I24" s="23"/>
    </row>
    <row r="25" spans="1:9" x14ac:dyDescent="0.35">
      <c r="A25" s="23"/>
      <c r="B25" s="181"/>
      <c r="C25" s="182"/>
      <c r="D25" s="182"/>
      <c r="E25" s="182"/>
      <c r="F25" s="182"/>
      <c r="G25" s="182"/>
      <c r="H25" s="183"/>
      <c r="I25" s="23"/>
    </row>
    <row r="26" spans="1:9" x14ac:dyDescent="0.35">
      <c r="A26" s="23"/>
      <c r="B26" s="181"/>
      <c r="C26" s="182"/>
      <c r="D26" s="182"/>
      <c r="E26" s="182"/>
      <c r="F26" s="182"/>
      <c r="G26" s="182"/>
      <c r="H26" s="183"/>
      <c r="I26" s="23"/>
    </row>
    <row r="27" spans="1:9" x14ac:dyDescent="0.35">
      <c r="A27" s="23"/>
      <c r="B27" s="181"/>
      <c r="C27" s="182"/>
      <c r="D27" s="182"/>
      <c r="E27" s="182"/>
      <c r="F27" s="182"/>
      <c r="G27" s="182"/>
      <c r="H27" s="183"/>
      <c r="I27" s="23"/>
    </row>
    <row r="28" spans="1:9" x14ac:dyDescent="0.35">
      <c r="A28" s="23"/>
      <c r="B28" s="181"/>
      <c r="C28" s="182"/>
      <c r="D28" s="182"/>
      <c r="E28" s="182"/>
      <c r="F28" s="182"/>
      <c r="G28" s="182"/>
      <c r="H28" s="183"/>
      <c r="I28" s="23"/>
    </row>
    <row r="29" spans="1:9" x14ac:dyDescent="0.35">
      <c r="A29" s="23"/>
      <c r="B29" s="181"/>
      <c r="C29" s="182"/>
      <c r="D29" s="182"/>
      <c r="E29" s="182"/>
      <c r="F29" s="182"/>
      <c r="G29" s="182"/>
      <c r="H29" s="183"/>
      <c r="I29" s="23"/>
    </row>
    <row r="30" spans="1:9" x14ac:dyDescent="0.35">
      <c r="A30" s="23"/>
      <c r="B30" s="181"/>
      <c r="C30" s="182"/>
      <c r="D30" s="182"/>
      <c r="E30" s="182"/>
      <c r="F30" s="182"/>
      <c r="G30" s="182"/>
      <c r="H30" s="183"/>
      <c r="I30" s="23"/>
    </row>
    <row r="31" spans="1:9" x14ac:dyDescent="0.35">
      <c r="A31" s="23"/>
      <c r="B31" s="181"/>
      <c r="C31" s="182"/>
      <c r="D31" s="182"/>
      <c r="E31" s="182"/>
      <c r="F31" s="182"/>
      <c r="G31" s="182"/>
      <c r="H31" s="183"/>
      <c r="I31" s="23"/>
    </row>
    <row r="32" spans="1:9" x14ac:dyDescent="0.35">
      <c r="A32" s="23"/>
      <c r="B32" s="181"/>
      <c r="C32" s="182"/>
      <c r="D32" s="182"/>
      <c r="E32" s="182"/>
      <c r="F32" s="182"/>
      <c r="G32" s="182"/>
      <c r="H32" s="183"/>
      <c r="I32" s="23"/>
    </row>
    <row r="33" spans="1:9" x14ac:dyDescent="0.35">
      <c r="A33" s="23"/>
      <c r="B33" s="181"/>
      <c r="C33" s="182"/>
      <c r="D33" s="182"/>
      <c r="E33" s="182"/>
      <c r="F33" s="182"/>
      <c r="G33" s="182"/>
      <c r="H33" s="183"/>
      <c r="I33" s="23"/>
    </row>
    <row r="34" spans="1:9" x14ac:dyDescent="0.35">
      <c r="A34" s="23"/>
      <c r="B34" s="181"/>
      <c r="C34" s="182"/>
      <c r="D34" s="182"/>
      <c r="E34" s="182"/>
      <c r="F34" s="182"/>
      <c r="G34" s="182"/>
      <c r="H34" s="183"/>
      <c r="I34" s="23"/>
    </row>
    <row r="35" spans="1:9" ht="40" customHeight="1" x14ac:dyDescent="0.35">
      <c r="A35" s="23"/>
      <c r="B35" s="184"/>
      <c r="C35" s="185"/>
      <c r="D35" s="185"/>
      <c r="E35" s="185"/>
      <c r="F35" s="185"/>
      <c r="G35" s="185"/>
      <c r="H35" s="186"/>
      <c r="I35" s="23"/>
    </row>
    <row r="36" spans="1:9" x14ac:dyDescent="0.35">
      <c r="A36" s="23"/>
      <c r="B36" s="23"/>
      <c r="C36" s="51"/>
      <c r="D36" s="51"/>
      <c r="E36" s="51"/>
      <c r="F36" s="51"/>
      <c r="G36" s="51"/>
      <c r="H36" s="23"/>
      <c r="I36" s="23"/>
    </row>
    <row r="37" spans="1:9" x14ac:dyDescent="0.35">
      <c r="A37" s="23"/>
      <c r="B37" s="52" t="s">
        <v>14</v>
      </c>
      <c r="C37" s="53"/>
      <c r="D37" s="54"/>
      <c r="E37" s="55"/>
      <c r="F37" s="55"/>
      <c r="G37" s="54"/>
      <c r="H37" s="56"/>
      <c r="I37" s="23"/>
    </row>
    <row r="38" spans="1:9" ht="25" x14ac:dyDescent="0.35">
      <c r="A38" s="57"/>
      <c r="B38" s="190" t="s">
        <v>7</v>
      </c>
      <c r="C38" s="191"/>
      <c r="D38" s="58" t="s">
        <v>15</v>
      </c>
      <c r="E38" s="59" t="s">
        <v>16</v>
      </c>
      <c r="F38" s="60" t="s">
        <v>17</v>
      </c>
      <c r="G38" s="190" t="s">
        <v>18</v>
      </c>
      <c r="H38" s="191"/>
      <c r="I38" s="57"/>
    </row>
    <row r="39" spans="1:9" x14ac:dyDescent="0.35">
      <c r="A39" s="45"/>
      <c r="B39" s="187">
        <v>1</v>
      </c>
      <c r="C39" s="188"/>
      <c r="D39" s="61" t="s">
        <v>19</v>
      </c>
      <c r="E39" s="109">
        <v>45575</v>
      </c>
      <c r="F39" s="62" t="s">
        <v>20</v>
      </c>
      <c r="G39" s="187" t="s">
        <v>21</v>
      </c>
      <c r="H39" s="188"/>
      <c r="I39" s="45"/>
    </row>
    <row r="40" spans="1:9" x14ac:dyDescent="0.35">
      <c r="A40" s="45"/>
      <c r="B40" s="174">
        <v>2</v>
      </c>
      <c r="C40" s="175"/>
      <c r="D40" s="63" t="s">
        <v>22</v>
      </c>
      <c r="E40" s="111">
        <v>45593</v>
      </c>
      <c r="F40" s="62" t="s">
        <v>20</v>
      </c>
      <c r="G40" s="187" t="s">
        <v>21</v>
      </c>
      <c r="H40" s="188"/>
      <c r="I40" s="45"/>
    </row>
    <row r="41" spans="1:9" x14ac:dyDescent="0.35">
      <c r="A41" s="23"/>
      <c r="B41" s="174">
        <v>3</v>
      </c>
      <c r="C41" s="175"/>
      <c r="D41" s="63" t="s">
        <v>23</v>
      </c>
      <c r="E41" s="64">
        <v>45698</v>
      </c>
      <c r="F41" s="65" t="s">
        <v>24</v>
      </c>
      <c r="G41" s="174" t="s">
        <v>25</v>
      </c>
      <c r="H41" s="175"/>
      <c r="I41" s="23"/>
    </row>
    <row r="42" spans="1:9" x14ac:dyDescent="0.35">
      <c r="A42" s="23"/>
      <c r="B42" s="174">
        <v>4</v>
      </c>
      <c r="C42" s="175"/>
      <c r="D42" s="161" t="s">
        <v>26</v>
      </c>
      <c r="E42" s="162">
        <v>45798</v>
      </c>
      <c r="F42" s="163" t="s">
        <v>24</v>
      </c>
      <c r="G42" s="176" t="s">
        <v>25</v>
      </c>
      <c r="H42" s="177"/>
      <c r="I42" s="23"/>
    </row>
    <row r="43" spans="1:9" x14ac:dyDescent="0.35">
      <c r="A43" s="23"/>
      <c r="B43" s="174">
        <v>5</v>
      </c>
      <c r="C43" s="175"/>
      <c r="D43" s="161" t="s">
        <v>27</v>
      </c>
      <c r="E43" s="162">
        <v>45968</v>
      </c>
      <c r="F43" s="163" t="s">
        <v>24</v>
      </c>
      <c r="G43" s="176" t="s">
        <v>28</v>
      </c>
      <c r="H43" s="177"/>
      <c r="I43" s="23"/>
    </row>
    <row r="44" spans="1:9" x14ac:dyDescent="0.35">
      <c r="A44" s="23"/>
      <c r="B44" s="23"/>
      <c r="C44" s="23"/>
      <c r="D44" s="23"/>
      <c r="E44" s="37"/>
      <c r="F44" s="37"/>
      <c r="G44" s="23"/>
      <c r="H44" s="23"/>
      <c r="I44" s="23"/>
    </row>
  </sheetData>
  <sheetProtection algorithmName="SHA-512" hashValue="Kqcqtl7Ou+mJ0vaIwb+/NI+Q2AuDTaJ+jE40RyNnp8eA5p8TXNRGFpX2qPDdzQCMt0d3oR8iZdxkiIdtbl0raQ==" saltValue="SB4DtxtMzJnbDQkQ2u1A+Q==" spinCount="100000" sheet="1" objects="1" scenarios="1"/>
  <mergeCells count="14">
    <mergeCell ref="E9:G9"/>
    <mergeCell ref="B38:C38"/>
    <mergeCell ref="G38:H38"/>
    <mergeCell ref="B39:C39"/>
    <mergeCell ref="G39:H39"/>
    <mergeCell ref="B43:C43"/>
    <mergeCell ref="G43:H43"/>
    <mergeCell ref="B22:H35"/>
    <mergeCell ref="B40:C40"/>
    <mergeCell ref="G40:H40"/>
    <mergeCell ref="B41:C41"/>
    <mergeCell ref="G41:H41"/>
    <mergeCell ref="B42:C42"/>
    <mergeCell ref="G42:H42"/>
  </mergeCells>
  <pageMargins left="0.7" right="0.7" top="0.75" bottom="0.75" header="0.3" footer="0.3"/>
  <pageSetup paperSize="9" scale="84"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D24C1-F974-4060-B4C7-EC6513B8E606}">
  <sheetPr codeName="Sheet35"/>
  <dimension ref="A1:Z94"/>
  <sheetViews>
    <sheetView showGridLines="0" zoomScale="35"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2.7265625" style="113" customWidth="1"/>
    <col min="16" max="16" width="16.54296875" style="113" customWidth="1"/>
    <col min="17" max="17" width="32.54296875" style="113" customWidth="1"/>
    <col min="18" max="18" width="60.81640625" style="113" customWidth="1"/>
    <col min="19" max="19" width="32.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185</v>
      </c>
      <c r="D1" s="317"/>
      <c r="E1" s="114"/>
      <c r="F1" s="114"/>
      <c r="G1" s="114"/>
      <c r="H1" s="114"/>
      <c r="I1" s="115"/>
      <c r="J1" s="115"/>
      <c r="K1" s="115"/>
      <c r="M1" s="116"/>
      <c r="N1" s="116"/>
      <c r="O1" s="116"/>
    </row>
    <row r="2" spans="1:26" x14ac:dyDescent="0.6">
      <c r="A2" s="112" t="s">
        <v>31</v>
      </c>
      <c r="B2" s="118"/>
      <c r="C2" s="266" t="s">
        <v>591</v>
      </c>
      <c r="D2" s="266"/>
      <c r="E2" s="119"/>
      <c r="F2" s="119"/>
      <c r="G2" s="119"/>
      <c r="H2" s="119"/>
      <c r="M2" s="120"/>
      <c r="N2" s="120"/>
      <c r="O2" s="120"/>
    </row>
    <row r="3" spans="1:26" x14ac:dyDescent="0.6">
      <c r="A3" s="121" t="s">
        <v>32</v>
      </c>
      <c r="B3" s="122"/>
      <c r="C3" s="267" t="s">
        <v>415</v>
      </c>
      <c r="D3" s="267"/>
      <c r="E3" s="119"/>
      <c r="F3" s="119"/>
      <c r="G3" s="119"/>
      <c r="H3" s="119"/>
      <c r="M3" s="120"/>
      <c r="N3" s="120"/>
      <c r="O3" s="120"/>
    </row>
    <row r="4" spans="1:26" x14ac:dyDescent="0.6">
      <c r="A4" s="123" t="s">
        <v>33</v>
      </c>
      <c r="B4" s="124"/>
      <c r="C4" s="318" t="s">
        <v>592</v>
      </c>
      <c r="D4" s="318"/>
      <c r="E4" s="125"/>
      <c r="F4" s="125"/>
      <c r="G4" s="125"/>
      <c r="H4" s="125"/>
      <c r="M4" s="120"/>
      <c r="N4" s="120"/>
      <c r="O4" s="120"/>
    </row>
    <row r="5" spans="1:26" x14ac:dyDescent="0.6">
      <c r="A5" s="121" t="s">
        <v>34</v>
      </c>
      <c r="B5" s="124"/>
      <c r="C5" s="346">
        <v>0.43</v>
      </c>
      <c r="D5" s="347"/>
      <c r="E5" s="125"/>
      <c r="F5" s="125"/>
      <c r="G5" s="125"/>
      <c r="H5" s="125"/>
      <c r="M5" s="120"/>
      <c r="N5" s="120"/>
      <c r="O5" s="120"/>
    </row>
    <row r="6" spans="1:26" ht="98.15" customHeight="1" x14ac:dyDescent="0.6">
      <c r="A6" s="121" t="s">
        <v>35</v>
      </c>
      <c r="B6" s="124"/>
      <c r="C6" s="319" t="s">
        <v>593</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0</v>
      </c>
      <c r="H12" s="306">
        <f ca="1">COUNTIFS(INDIRECT("RAG!$C$"&amp;$V12&amp;":$BB$"&amp;$V12),H$11,RAG!$C$3:$BB$3,$B12)</f>
        <v>2</v>
      </c>
      <c r="I12" s="310" t="s">
        <v>249</v>
      </c>
      <c r="J12" s="310" t="s">
        <v>249</v>
      </c>
      <c r="K12" s="310" t="s">
        <v>249</v>
      </c>
      <c r="L12" s="310" t="s">
        <v>249</v>
      </c>
      <c r="M12" s="310" t="s">
        <v>249</v>
      </c>
      <c r="N12" s="279" t="s">
        <v>281</v>
      </c>
      <c r="O12" s="286" t="s">
        <v>594</v>
      </c>
      <c r="P12" s="304" t="s">
        <v>304</v>
      </c>
      <c r="Q12" s="253" t="s">
        <v>536</v>
      </c>
      <c r="R12" s="269"/>
      <c r="S12" s="323"/>
      <c r="V12" s="256">
        <f>MATCH(C1, RAG!$B$1:B$55, 0)</f>
        <v>18</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87"/>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87"/>
      <c r="P14" s="305"/>
      <c r="Q14" s="254"/>
      <c r="R14" s="270"/>
      <c r="S14" s="323"/>
      <c r="V14" s="257"/>
    </row>
    <row r="15" spans="1:26" ht="52" x14ac:dyDescent="0.6">
      <c r="A15" s="290"/>
      <c r="B15" s="315"/>
      <c r="C15" s="134" t="s">
        <v>315</v>
      </c>
      <c r="D15" s="134" t="s">
        <v>304</v>
      </c>
      <c r="E15" s="293"/>
      <c r="F15" s="284"/>
      <c r="G15" s="284"/>
      <c r="H15" s="284"/>
      <c r="I15" s="311"/>
      <c r="J15" s="311"/>
      <c r="K15" s="311"/>
      <c r="L15" s="311"/>
      <c r="M15" s="311"/>
      <c r="N15" s="309"/>
      <c r="O15" s="287"/>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87"/>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87"/>
      <c r="P17" s="305"/>
      <c r="Q17" s="254"/>
      <c r="R17" s="270"/>
      <c r="S17" s="323"/>
      <c r="V17" s="257"/>
    </row>
    <row r="18" spans="1:26" ht="78" x14ac:dyDescent="0.6">
      <c r="A18" s="290"/>
      <c r="B18" s="315"/>
      <c r="C18" s="134" t="s">
        <v>318</v>
      </c>
      <c r="D18" s="134" t="s">
        <v>305</v>
      </c>
      <c r="E18" s="293"/>
      <c r="F18" s="284"/>
      <c r="G18" s="284"/>
      <c r="H18" s="284"/>
      <c r="I18" s="311"/>
      <c r="J18" s="311"/>
      <c r="K18" s="311"/>
      <c r="L18" s="311"/>
      <c r="M18" s="311"/>
      <c r="N18" s="309"/>
      <c r="O18" s="287"/>
      <c r="P18" s="305"/>
      <c r="Q18" s="254"/>
      <c r="R18" s="270"/>
      <c r="S18" s="323"/>
      <c r="V18" s="257"/>
    </row>
    <row r="19" spans="1:26" ht="52" x14ac:dyDescent="0.6">
      <c r="A19" s="290"/>
      <c r="B19" s="315"/>
      <c r="C19" s="134" t="s">
        <v>319</v>
      </c>
      <c r="D19" s="134" t="s">
        <v>304</v>
      </c>
      <c r="E19" s="293"/>
      <c r="F19" s="284"/>
      <c r="G19" s="284"/>
      <c r="H19" s="284"/>
      <c r="I19" s="311"/>
      <c r="J19" s="311"/>
      <c r="K19" s="311"/>
      <c r="L19" s="311"/>
      <c r="M19" s="311"/>
      <c r="N19" s="309"/>
      <c r="O19" s="287"/>
      <c r="P19" s="305"/>
      <c r="Q19" s="254"/>
      <c r="R19" s="270"/>
      <c r="S19" s="323"/>
      <c r="V19" s="257"/>
    </row>
    <row r="20" spans="1:26" ht="78" x14ac:dyDescent="0.6">
      <c r="A20" s="290"/>
      <c r="B20" s="315"/>
      <c r="C20" s="134" t="s">
        <v>320</v>
      </c>
      <c r="D20" s="134" t="s">
        <v>304</v>
      </c>
      <c r="E20" s="293"/>
      <c r="F20" s="284"/>
      <c r="G20" s="284"/>
      <c r="H20" s="284"/>
      <c r="I20" s="311"/>
      <c r="J20" s="311"/>
      <c r="K20" s="311"/>
      <c r="L20" s="311"/>
      <c r="M20" s="311"/>
      <c r="N20" s="309"/>
      <c r="O20" s="287"/>
      <c r="P20" s="305"/>
      <c r="Q20" s="254"/>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88"/>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249</v>
      </c>
      <c r="J22" s="307" t="s">
        <v>249</v>
      </c>
      <c r="K22" s="307" t="s">
        <v>249</v>
      </c>
      <c r="L22" s="307" t="s">
        <v>249</v>
      </c>
      <c r="M22" s="307" t="s">
        <v>249</v>
      </c>
      <c r="N22" s="262" t="s">
        <v>281</v>
      </c>
      <c r="O22" s="265" t="s">
        <v>595</v>
      </c>
      <c r="P22" s="304" t="s">
        <v>304</v>
      </c>
      <c r="Q22" s="253" t="s">
        <v>536</v>
      </c>
      <c r="R22" s="269"/>
      <c r="S22" s="323"/>
      <c r="V22" s="256"/>
      <c r="Z22" s="113" t="str">
        <f>IF(R22&gt;0,B22&amp;":"&amp;R22&amp;"
","")</f>
        <v/>
      </c>
    </row>
    <row r="23" spans="1:26" ht="375.65"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23"/>
      <c r="V23" s="272"/>
    </row>
    <row r="24" spans="1:26" ht="267.64999999999998" customHeight="1"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262" t="s">
        <v>306</v>
      </c>
      <c r="J24" s="262" t="s">
        <v>307</v>
      </c>
      <c r="K24" s="262" t="s">
        <v>308</v>
      </c>
      <c r="L24" s="262" t="s">
        <v>309</v>
      </c>
      <c r="M24" s="262" t="s">
        <v>310</v>
      </c>
      <c r="N24" s="262" t="s">
        <v>311</v>
      </c>
      <c r="O24" s="265" t="s">
        <v>596</v>
      </c>
      <c r="P24" s="304" t="s">
        <v>304</v>
      </c>
      <c r="Q24" s="269"/>
      <c r="R24" s="269"/>
      <c r="S24" s="323"/>
      <c r="V24" s="256"/>
      <c r="Z24" s="113" t="str">
        <f>IF(R24&gt;0,B24&amp;":"&amp;R24&amp;"
","")</f>
        <v/>
      </c>
    </row>
    <row r="25" spans="1:26" ht="104.5" customHeight="1" x14ac:dyDescent="0.6">
      <c r="A25" s="290"/>
      <c r="B25" s="260"/>
      <c r="C25" s="137" t="s">
        <v>328</v>
      </c>
      <c r="D25" s="134" t="s">
        <v>304</v>
      </c>
      <c r="E25" s="277"/>
      <c r="F25" s="260"/>
      <c r="G25" s="260"/>
      <c r="H25" s="260"/>
      <c r="I25" s="263"/>
      <c r="J25" s="263"/>
      <c r="K25" s="263"/>
      <c r="L25" s="263"/>
      <c r="M25" s="263"/>
      <c r="N25" s="263"/>
      <c r="O25" s="266"/>
      <c r="P25" s="305"/>
      <c r="Q25" s="270"/>
      <c r="R25" s="270"/>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70"/>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70"/>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70"/>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70"/>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70"/>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597</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307</v>
      </c>
      <c r="K40" s="262" t="s">
        <v>346</v>
      </c>
      <c r="L40" s="262" t="s">
        <v>309</v>
      </c>
      <c r="M40" s="262" t="s">
        <v>310</v>
      </c>
      <c r="N40" s="262" t="s">
        <v>279</v>
      </c>
      <c r="O40" s="265" t="s">
        <v>598</v>
      </c>
      <c r="P40" s="250" t="s">
        <v>305</v>
      </c>
      <c r="Q40" s="253"/>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62" t="s">
        <v>306</v>
      </c>
      <c r="J46" s="262" t="s">
        <v>307</v>
      </c>
      <c r="K46" s="262" t="s">
        <v>308</v>
      </c>
      <c r="L46" s="262" t="s">
        <v>309</v>
      </c>
      <c r="M46" s="262" t="s">
        <v>310</v>
      </c>
      <c r="N46" s="262" t="s">
        <v>311</v>
      </c>
      <c r="O46" s="265" t="s">
        <v>599</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5.39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307" t="s">
        <v>249</v>
      </c>
      <c r="J51" s="307" t="s">
        <v>249</v>
      </c>
      <c r="K51" s="307" t="s">
        <v>249</v>
      </c>
      <c r="L51" s="307" t="s">
        <v>249</v>
      </c>
      <c r="M51" s="307" t="s">
        <v>249</v>
      </c>
      <c r="N51" s="307" t="s">
        <v>280</v>
      </c>
      <c r="O51" s="265" t="s">
        <v>600</v>
      </c>
      <c r="P51" s="250" t="s">
        <v>305</v>
      </c>
      <c r="Q51" s="253"/>
      <c r="R51" s="253" t="s">
        <v>361</v>
      </c>
      <c r="S51" s="324"/>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4.4" customHeight="1" thickBot="1" x14ac:dyDescent="0.65">
      <c r="A52" s="291"/>
      <c r="B52" s="261"/>
      <c r="C52" s="138" t="s">
        <v>362</v>
      </c>
      <c r="D52" s="134" t="s">
        <v>305</v>
      </c>
      <c r="E52" s="278"/>
      <c r="F52" s="261"/>
      <c r="G52" s="261"/>
      <c r="H52" s="261"/>
      <c r="I52" s="308"/>
      <c r="J52" s="308"/>
      <c r="K52" s="308"/>
      <c r="L52" s="308"/>
      <c r="M52" s="308"/>
      <c r="N52" s="308"/>
      <c r="O52" s="267"/>
      <c r="P52" s="268"/>
      <c r="Q52" s="282"/>
      <c r="R52" s="282"/>
      <c r="S52" s="324"/>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62" t="s">
        <v>306</v>
      </c>
      <c r="J53" s="262" t="s">
        <v>307</v>
      </c>
      <c r="K53" s="262" t="s">
        <v>308</v>
      </c>
      <c r="L53" s="262" t="s">
        <v>309</v>
      </c>
      <c r="M53" s="262" t="s">
        <v>310</v>
      </c>
      <c r="N53" s="262" t="s">
        <v>279</v>
      </c>
      <c r="O53" s="265" t="s">
        <v>528</v>
      </c>
      <c r="P53" s="250" t="s">
        <v>304</v>
      </c>
      <c r="Q53" s="269"/>
      <c r="R53" s="253" t="s">
        <v>529</v>
      </c>
      <c r="S53" s="322"/>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70"/>
      <c r="R54" s="254"/>
      <c r="S54" s="322"/>
      <c r="V54" s="257"/>
    </row>
    <row r="55" spans="1:26" x14ac:dyDescent="0.6">
      <c r="A55" s="290"/>
      <c r="B55" s="260"/>
      <c r="C55" s="142" t="s">
        <v>367</v>
      </c>
      <c r="D55" s="134" t="s">
        <v>304</v>
      </c>
      <c r="E55" s="293"/>
      <c r="F55" s="284"/>
      <c r="G55" s="284"/>
      <c r="H55" s="284"/>
      <c r="I55" s="263"/>
      <c r="J55" s="263"/>
      <c r="K55" s="263"/>
      <c r="L55" s="263"/>
      <c r="M55" s="263"/>
      <c r="N55" s="263"/>
      <c r="O55" s="266"/>
      <c r="P55" s="251"/>
      <c r="Q55" s="270"/>
      <c r="R55" s="254"/>
      <c r="S55" s="322"/>
      <c r="V55" s="257"/>
    </row>
    <row r="56" spans="1:26" x14ac:dyDescent="0.6">
      <c r="A56" s="290"/>
      <c r="B56" s="260"/>
      <c r="C56" s="134" t="s">
        <v>368</v>
      </c>
      <c r="D56" s="134" t="s">
        <v>304</v>
      </c>
      <c r="E56" s="293"/>
      <c r="F56" s="284"/>
      <c r="G56" s="284"/>
      <c r="H56" s="284"/>
      <c r="I56" s="263"/>
      <c r="J56" s="263"/>
      <c r="K56" s="263"/>
      <c r="L56" s="263"/>
      <c r="M56" s="263"/>
      <c r="N56" s="263"/>
      <c r="O56" s="266"/>
      <c r="P56" s="251"/>
      <c r="Q56" s="270"/>
      <c r="R56" s="254"/>
      <c r="S56" s="322"/>
      <c r="V56" s="257"/>
    </row>
    <row r="57" spans="1:26" ht="38.5" customHeight="1" thickBot="1" x14ac:dyDescent="0.65">
      <c r="A57" s="291"/>
      <c r="B57" s="261"/>
      <c r="C57" s="135" t="s">
        <v>369</v>
      </c>
      <c r="D57" s="134" t="s">
        <v>305</v>
      </c>
      <c r="E57" s="294"/>
      <c r="F57" s="285"/>
      <c r="G57" s="285"/>
      <c r="H57" s="285"/>
      <c r="I57" s="279"/>
      <c r="J57" s="279"/>
      <c r="K57" s="279"/>
      <c r="L57" s="279"/>
      <c r="M57" s="279"/>
      <c r="N57" s="279"/>
      <c r="O57" s="267"/>
      <c r="P57" s="268"/>
      <c r="Q57" s="271"/>
      <c r="R57" s="282"/>
      <c r="S57" s="322"/>
      <c r="V57" s="272"/>
    </row>
    <row r="58" spans="1:26" ht="52" x14ac:dyDescent="0.6">
      <c r="A58" s="289" t="s">
        <v>101</v>
      </c>
      <c r="B58" s="259" t="s">
        <v>122</v>
      </c>
      <c r="C58" s="143" t="s">
        <v>370</v>
      </c>
      <c r="D58" s="133" t="s">
        <v>305</v>
      </c>
      <c r="E58" s="292" t="s">
        <v>305</v>
      </c>
      <c r="F58" s="283">
        <f ca="1">COUNTIFS(INDIRECT("RAG!$C$"&amp;$V12&amp;":$BB$"&amp;$V12),F$11,RAG!$C$3:$BB$3,$B58)</f>
        <v>1</v>
      </c>
      <c r="G58" s="283">
        <f ca="1">COUNTIFS(INDIRECT("RAG!$C$"&amp;$V12&amp;":$BB$"&amp;$V12),G$11,RAG!$C$3:$BB$3,$B58)</f>
        <v>1</v>
      </c>
      <c r="H58" s="283">
        <f ca="1">COUNTIFS(INDIRECT("RAG!$C$"&amp;$V12&amp;":$BB$"&amp;$V12),H$11,RAG!$C$3:$BB$3,$B58)</f>
        <v>0</v>
      </c>
      <c r="I58" s="262" t="s">
        <v>306</v>
      </c>
      <c r="J58" s="262" t="s">
        <v>307</v>
      </c>
      <c r="K58" s="262" t="s">
        <v>308</v>
      </c>
      <c r="L58" s="262" t="s">
        <v>309</v>
      </c>
      <c r="M58" s="262" t="s">
        <v>310</v>
      </c>
      <c r="N58" s="262" t="s">
        <v>282</v>
      </c>
      <c r="O58" s="265" t="s">
        <v>601</v>
      </c>
      <c r="P58" s="250" t="s">
        <v>304</v>
      </c>
      <c r="Q58" s="253" t="s">
        <v>602</v>
      </c>
      <c r="R58" s="253" t="s">
        <v>511</v>
      </c>
      <c r="S58" s="322"/>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2"/>
      <c r="V59" s="257"/>
    </row>
    <row r="60" spans="1:26" ht="298.75"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2"/>
      <c r="V60" s="272"/>
    </row>
    <row r="61" spans="1:26" ht="271.39999999999998" customHeight="1" thickBot="1" x14ac:dyDescent="0.65">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6.5" hidden="1" customHeight="1" thickBot="1" x14ac:dyDescent="0.65">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ht="26.5" hidden="1" thickBot="1" x14ac:dyDescent="0.65">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5" hidden="1" thickBot="1" x14ac:dyDescent="0.65">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ht="26.5" hidden="1" thickBot="1" x14ac:dyDescent="0.65">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ht="26.5" hidden="1" thickBot="1" x14ac:dyDescent="0.65">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5" hidden="1" thickBot="1" x14ac:dyDescent="0.65">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hidden="1"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334"/>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335"/>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335"/>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335"/>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335"/>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335"/>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336"/>
      <c r="R75" s="271"/>
      <c r="S75" s="322"/>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62" t="s">
        <v>306</v>
      </c>
      <c r="J76" s="262" t="s">
        <v>307</v>
      </c>
      <c r="K76" s="262" t="s">
        <v>308</v>
      </c>
      <c r="L76" s="262" t="s">
        <v>309</v>
      </c>
      <c r="M76" s="262" t="s">
        <v>310</v>
      </c>
      <c r="N76" s="262" t="s">
        <v>279</v>
      </c>
      <c r="O76" s="295" t="s">
        <v>530</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63"/>
      <c r="J77" s="263"/>
      <c r="K77" s="263"/>
      <c r="L77" s="263"/>
      <c r="M77" s="263"/>
      <c r="N77" s="263"/>
      <c r="O77" s="296"/>
      <c r="P77" s="251"/>
      <c r="Q77" s="270"/>
      <c r="R77" s="270"/>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70"/>
      <c r="R78" s="270"/>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70"/>
      <c r="R79" s="270"/>
      <c r="S79" s="323"/>
      <c r="V79" s="257"/>
    </row>
    <row r="80" spans="1:26" ht="26.5" thickBot="1" x14ac:dyDescent="0.65">
      <c r="A80" s="291"/>
      <c r="B80" s="261"/>
      <c r="C80" s="146" t="s">
        <v>399</v>
      </c>
      <c r="D80" s="134" t="s">
        <v>304</v>
      </c>
      <c r="E80" s="294"/>
      <c r="F80" s="285"/>
      <c r="G80" s="285"/>
      <c r="H80" s="285"/>
      <c r="I80" s="279"/>
      <c r="J80" s="279"/>
      <c r="K80" s="279"/>
      <c r="L80" s="279"/>
      <c r="M80" s="279"/>
      <c r="N80" s="279"/>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560</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90"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71.39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sqKf0fej9G+YX/ELxoAU81HUaz0H/ad7jrha1mvu92gf+13De0nmQXf5HrW0soyEnh+Qcb+KuP1QqAegmCfKgA==" saltValue="HHJ0BxkR1eKlG2EDPHP4pQ==" spinCount="100000" sheet="1" objects="1" scenarios="1"/>
  <autoFilter ref="A11:Q91" xr:uid="{D2C47CAF-421C-4D58-AA7A-22430CCF83D7}"/>
  <mergeCells count="262">
    <mergeCell ref="S12:S21"/>
    <mergeCell ref="S22:S23"/>
    <mergeCell ref="S24:S31"/>
    <mergeCell ref="S32:S39"/>
    <mergeCell ref="S40:S45"/>
    <mergeCell ref="S46:S50"/>
    <mergeCell ref="S51:S52"/>
    <mergeCell ref="S53:S57"/>
    <mergeCell ref="S61:S68"/>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Q46:Q50"/>
    <mergeCell ref="R46:R50"/>
    <mergeCell ref="V46:V50"/>
    <mergeCell ref="H46:H50"/>
    <mergeCell ref="I46:I50"/>
    <mergeCell ref="J46:J50"/>
    <mergeCell ref="K46:K50"/>
    <mergeCell ref="L46:L50"/>
    <mergeCell ref="M46:M50"/>
    <mergeCell ref="P46:P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M58:M60"/>
    <mergeCell ref="N58:N60"/>
    <mergeCell ref="A58:A60"/>
    <mergeCell ref="B58:B60"/>
    <mergeCell ref="E58:E60"/>
    <mergeCell ref="F58:F60"/>
    <mergeCell ref="G58:G60"/>
    <mergeCell ref="H58:H60"/>
    <mergeCell ref="N61:N68"/>
    <mergeCell ref="A61:A68"/>
    <mergeCell ref="B61:B68"/>
    <mergeCell ref="E61:E68"/>
    <mergeCell ref="F61:F68"/>
    <mergeCell ref="G61:G68"/>
    <mergeCell ref="I58:I60"/>
    <mergeCell ref="J58:J60"/>
    <mergeCell ref="K58:K60"/>
    <mergeCell ref="L58:L60"/>
    <mergeCell ref="H61:H68"/>
    <mergeCell ref="I61:I68"/>
    <mergeCell ref="J61:J68"/>
    <mergeCell ref="K61:K68"/>
    <mergeCell ref="L61:L68"/>
    <mergeCell ref="M61:M68"/>
    <mergeCell ref="R76:R80"/>
    <mergeCell ref="V76:V80"/>
    <mergeCell ref="O69:O75"/>
    <mergeCell ref="P69:P75"/>
    <mergeCell ref="R69:R75"/>
    <mergeCell ref="V69:V75"/>
    <mergeCell ref="Q69:Q75"/>
    <mergeCell ref="O58:O60"/>
    <mergeCell ref="P58:P60"/>
    <mergeCell ref="Q58:Q60"/>
    <mergeCell ref="R58:R60"/>
    <mergeCell ref="V58:V60"/>
    <mergeCell ref="O61:O68"/>
    <mergeCell ref="P61:P68"/>
    <mergeCell ref="Q61:Q68"/>
    <mergeCell ref="R61:R68"/>
    <mergeCell ref="V61:V68"/>
    <mergeCell ref="S58:S60"/>
    <mergeCell ref="P76:P80"/>
    <mergeCell ref="Q76:Q80"/>
    <mergeCell ref="O76:O80"/>
    <mergeCell ref="S69:S75"/>
    <mergeCell ref="S76:S80"/>
    <mergeCell ref="A69:A75"/>
    <mergeCell ref="B69:B75"/>
    <mergeCell ref="E69:E75"/>
    <mergeCell ref="F69:F75"/>
    <mergeCell ref="G69:G75"/>
    <mergeCell ref="H69:H75"/>
    <mergeCell ref="N76:N80"/>
    <mergeCell ref="A76:A80"/>
    <mergeCell ref="B76:B80"/>
    <mergeCell ref="E76:E80"/>
    <mergeCell ref="F76:F80"/>
    <mergeCell ref="G76:G80"/>
    <mergeCell ref="I69:I75"/>
    <mergeCell ref="J69:J75"/>
    <mergeCell ref="K69:K75"/>
    <mergeCell ref="L69:L75"/>
    <mergeCell ref="K76:K80"/>
    <mergeCell ref="L76:L80"/>
    <mergeCell ref="M76:M80"/>
    <mergeCell ref="H76:H80"/>
    <mergeCell ref="I76:I80"/>
    <mergeCell ref="J76:J80"/>
    <mergeCell ref="M69:M75"/>
    <mergeCell ref="N69:N75"/>
    <mergeCell ref="I81:I87"/>
    <mergeCell ref="J81:J87"/>
    <mergeCell ref="K81:K87"/>
    <mergeCell ref="L81:L87"/>
    <mergeCell ref="A81:A87"/>
    <mergeCell ref="B81:B87"/>
    <mergeCell ref="E81:E87"/>
    <mergeCell ref="F81:F87"/>
    <mergeCell ref="G81:G87"/>
    <mergeCell ref="H81:H87"/>
    <mergeCell ref="H88:H91"/>
    <mergeCell ref="I88:I91"/>
    <mergeCell ref="J88:J91"/>
    <mergeCell ref="K88:K91"/>
    <mergeCell ref="L88:L91"/>
    <mergeCell ref="M88:M91"/>
    <mergeCell ref="A88:A91"/>
    <mergeCell ref="B88:B91"/>
    <mergeCell ref="E88:E91"/>
    <mergeCell ref="F88:F91"/>
    <mergeCell ref="G88:G91"/>
    <mergeCell ref="O81:O87"/>
    <mergeCell ref="P81:P87"/>
    <mergeCell ref="Q81:Q87"/>
    <mergeCell ref="R81:R87"/>
    <mergeCell ref="V81:V87"/>
    <mergeCell ref="M81:M87"/>
    <mergeCell ref="N81:N87"/>
    <mergeCell ref="N88:N91"/>
    <mergeCell ref="O88:O91"/>
    <mergeCell ref="P88:P91"/>
    <mergeCell ref="Q88:Q91"/>
    <mergeCell ref="R88:R91"/>
    <mergeCell ref="V88:V91"/>
    <mergeCell ref="S81:S87"/>
    <mergeCell ref="S88:S91"/>
  </mergeCells>
  <conditionalFormatting sqref="C12:D91">
    <cfRule type="expression" dxfId="2432" priority="7">
      <formula>$D12="No"</formula>
    </cfRule>
  </conditionalFormatting>
  <conditionalFormatting sqref="F12:F91">
    <cfRule type="cellIs" dxfId="2431" priority="21" operator="greaterThan">
      <formula>0</formula>
    </cfRule>
  </conditionalFormatting>
  <conditionalFormatting sqref="G12:G91">
    <cfRule type="cellIs" dxfId="2430" priority="20" operator="greaterThan">
      <formula>0</formula>
    </cfRule>
  </conditionalFormatting>
  <conditionalFormatting sqref="H12:H91">
    <cfRule type="cellIs" dxfId="2429" priority="19" operator="greaterThan">
      <formula>0</formula>
    </cfRule>
  </conditionalFormatting>
  <conditionalFormatting sqref="N12">
    <cfRule type="cellIs" dxfId="2428" priority="8" operator="equal">
      <formula>"Minor Negative"</formula>
    </cfRule>
    <cfRule type="cellIs" dxfId="2427" priority="9" operator="equal">
      <formula>"Significant Negative"</formula>
    </cfRule>
    <cfRule type="cellIs" dxfId="2426" priority="10" operator="equal">
      <formula>"Minor Positive"</formula>
    </cfRule>
    <cfRule type="cellIs" dxfId="2425" priority="11" operator="equal">
      <formula>"Significant Positive"</formula>
    </cfRule>
    <cfRule type="cellIs" dxfId="2424" priority="12" operator="equal">
      <formula>"Neutral"</formula>
    </cfRule>
  </conditionalFormatting>
  <conditionalFormatting sqref="N22">
    <cfRule type="cellIs" dxfId="2423" priority="13" operator="equal">
      <formula>"Significant Negative"</formula>
    </cfRule>
    <cfRule type="cellIs" dxfId="2422" priority="14" operator="equal">
      <formula>"Minor Negative"</formula>
    </cfRule>
    <cfRule type="cellIs" dxfId="2421" priority="15" operator="equal">
      <formula>"Uncertain"</formula>
    </cfRule>
    <cfRule type="cellIs" dxfId="2420" priority="16" operator="equal">
      <formula>"Neutral"</formula>
    </cfRule>
    <cfRule type="cellIs" dxfId="2419" priority="17" operator="equal">
      <formula>"Minor Positive"</formula>
    </cfRule>
    <cfRule type="cellIs" dxfId="2418" priority="18" operator="equal">
      <formula>"Significant Positive"</formula>
    </cfRule>
  </conditionalFormatting>
  <conditionalFormatting sqref="N24">
    <cfRule type="cellIs" dxfId="2417" priority="79" operator="equal">
      <formula>"Significant Positive"</formula>
    </cfRule>
    <cfRule type="cellIs" dxfId="2416" priority="78" operator="equal">
      <formula>"Minor Positive"</formula>
    </cfRule>
    <cfRule type="cellIs" dxfId="2415" priority="77" operator="equal">
      <formula>"Neutral"</formula>
    </cfRule>
    <cfRule type="cellIs" dxfId="2414" priority="76" operator="equal">
      <formula>"Uncertain"</formula>
    </cfRule>
    <cfRule type="cellIs" dxfId="2413" priority="75" operator="equal">
      <formula>"Minor Negative"</formula>
    </cfRule>
    <cfRule type="cellIs" dxfId="2412" priority="74" operator="equal">
      <formula>"Significant Negative"</formula>
    </cfRule>
  </conditionalFormatting>
  <conditionalFormatting sqref="N32">
    <cfRule type="cellIs" dxfId="2411" priority="85" operator="equal">
      <formula>"Significant Positive"</formula>
    </cfRule>
    <cfRule type="cellIs" dxfId="2410" priority="84" operator="equal">
      <formula>"Minor Positive"</formula>
    </cfRule>
    <cfRule type="cellIs" dxfId="2409" priority="83" operator="equal">
      <formula>"Neutral"</formula>
    </cfRule>
    <cfRule type="cellIs" dxfId="2408" priority="81" operator="equal">
      <formula>"Minor Negative"</formula>
    </cfRule>
    <cfRule type="cellIs" dxfId="2407" priority="80" operator="equal">
      <formula>"Significant Negative"</formula>
    </cfRule>
    <cfRule type="cellIs" dxfId="2406" priority="82" operator="equal">
      <formula>"Uncertain"</formula>
    </cfRule>
  </conditionalFormatting>
  <conditionalFormatting sqref="N40">
    <cfRule type="cellIs" dxfId="2405" priority="48" operator="equal">
      <formula>"Significant Negative"</formula>
    </cfRule>
    <cfRule type="cellIs" dxfId="2404" priority="49" operator="equal">
      <formula>"Minor Negative"</formula>
    </cfRule>
    <cfRule type="cellIs" dxfId="2403" priority="50" operator="equal">
      <formula>"Uncertain"</formula>
    </cfRule>
    <cfRule type="cellIs" dxfId="2402" priority="51" operator="equal">
      <formula>"Neutral"</formula>
    </cfRule>
    <cfRule type="cellIs" dxfId="2401" priority="52" operator="equal">
      <formula>"Minor Positive"</formula>
    </cfRule>
    <cfRule type="cellIs" dxfId="2400" priority="53" operator="equal">
      <formula>"Significant Positive"</formula>
    </cfRule>
  </conditionalFormatting>
  <conditionalFormatting sqref="N46">
    <cfRule type="cellIs" dxfId="2399" priority="91" operator="equal">
      <formula>"Significant Positive"</formula>
    </cfRule>
    <cfRule type="cellIs" dxfId="2398" priority="90" operator="equal">
      <formula>"Minor Positive"</formula>
    </cfRule>
    <cfRule type="cellIs" dxfId="2397" priority="86" operator="equal">
      <formula>"Significant Negative"</formula>
    </cfRule>
    <cfRule type="cellIs" dxfId="2396" priority="87" operator="equal">
      <formula>"Minor Negative"</formula>
    </cfRule>
    <cfRule type="cellIs" dxfId="2395" priority="88" operator="equal">
      <formula>"Uncertain"</formula>
    </cfRule>
    <cfRule type="cellIs" dxfId="2394" priority="89" operator="equal">
      <formula>"Neutral"</formula>
    </cfRule>
  </conditionalFormatting>
  <conditionalFormatting sqref="N51">
    <cfRule type="cellIs" dxfId="2393" priority="94" operator="equal">
      <formula>"Uncertain"</formula>
    </cfRule>
    <cfRule type="cellIs" dxfId="2392" priority="93" operator="equal">
      <formula>"Minor Negative"</formula>
    </cfRule>
    <cfRule type="cellIs" dxfId="2391" priority="92" operator="equal">
      <formula>"Significant Negative"</formula>
    </cfRule>
    <cfRule type="cellIs" dxfId="2390" priority="95" operator="equal">
      <formula>"Neutral"</formula>
    </cfRule>
    <cfRule type="cellIs" dxfId="2389" priority="96" operator="equal">
      <formula>"Minor Positive"</formula>
    </cfRule>
    <cfRule type="cellIs" dxfId="2388" priority="97" operator="equal">
      <formula>"Significant Positive"</formula>
    </cfRule>
  </conditionalFormatting>
  <conditionalFormatting sqref="N53">
    <cfRule type="cellIs" dxfId="2387" priority="98" operator="equal">
      <formula>"Significant Negative"</formula>
    </cfRule>
    <cfRule type="cellIs" dxfId="2386" priority="99" operator="equal">
      <formula>"Minor Negative"</formula>
    </cfRule>
    <cfRule type="cellIs" dxfId="2385" priority="100" operator="equal">
      <formula>"Uncertain"</formula>
    </cfRule>
    <cfRule type="cellIs" dxfId="2384" priority="101" operator="equal">
      <formula>"Neutral"</formula>
    </cfRule>
    <cfRule type="cellIs" dxfId="2383" priority="102" operator="equal">
      <formula>"Minor Positive"</formula>
    </cfRule>
    <cfRule type="cellIs" dxfId="2382" priority="103" operator="equal">
      <formula>"Significant Positive"</formula>
    </cfRule>
  </conditionalFormatting>
  <conditionalFormatting sqref="N58">
    <cfRule type="cellIs" dxfId="2381" priority="22" operator="equal">
      <formula>"Significant Negative"</formula>
    </cfRule>
    <cfRule type="cellIs" dxfId="2380" priority="23" operator="equal">
      <formula>"Minor Negative"</formula>
    </cfRule>
    <cfRule type="cellIs" dxfId="2379" priority="24" operator="equal">
      <formula>"Uncertain"</formula>
    </cfRule>
    <cfRule type="cellIs" dxfId="2378" priority="25" operator="equal">
      <formula>"Neutral"</formula>
    </cfRule>
    <cfRule type="cellIs" dxfId="2377" priority="26" operator="equal">
      <formula>"Minor Positive"</formula>
    </cfRule>
    <cfRule type="cellIs" dxfId="2376" priority="27" operator="equal">
      <formula>"Significant Positive"</formula>
    </cfRule>
  </conditionalFormatting>
  <conditionalFormatting sqref="N61">
    <cfRule type="cellIs" dxfId="2375" priority="33" operator="equal">
      <formula>"Uncertain"</formula>
    </cfRule>
    <cfRule type="cellIs" dxfId="2374" priority="32" operator="equal">
      <formula>"Minor Negative"</formula>
    </cfRule>
    <cfRule type="cellIs" dxfId="2373" priority="31" operator="equal">
      <formula>"Significant Negative"</formula>
    </cfRule>
    <cfRule type="cellIs" dxfId="2372" priority="36" operator="equal">
      <formula>"Significant Positive"</formula>
    </cfRule>
    <cfRule type="cellIs" dxfId="2371" priority="35" operator="equal">
      <formula>"Minor Positive"</formula>
    </cfRule>
    <cfRule type="cellIs" dxfId="2370" priority="34" operator="equal">
      <formula>"Neutral"</formula>
    </cfRule>
  </conditionalFormatting>
  <conditionalFormatting sqref="N69">
    <cfRule type="cellIs" dxfId="2369" priority="39" operator="equal">
      <formula>"Uncertain"</formula>
    </cfRule>
    <cfRule type="cellIs" dxfId="2368" priority="38" operator="equal">
      <formula>"Minor Negative"</formula>
    </cfRule>
    <cfRule type="cellIs" dxfId="2367" priority="37" operator="equal">
      <formula>"Significant Negative"</formula>
    </cfRule>
    <cfRule type="cellIs" dxfId="2366" priority="42" operator="equal">
      <formula>"Significant Positive"</formula>
    </cfRule>
    <cfRule type="cellIs" dxfId="2365" priority="41" operator="equal">
      <formula>"Minor Positive"</formula>
    </cfRule>
    <cfRule type="cellIs" dxfId="2364" priority="40" operator="equal">
      <formula>"Neutral"</formula>
    </cfRule>
  </conditionalFormatting>
  <conditionalFormatting sqref="N76">
    <cfRule type="cellIs" dxfId="2363" priority="122" operator="equal">
      <formula>"Significant Negative"</formula>
    </cfRule>
    <cfRule type="cellIs" dxfId="2362" priority="123" operator="equal">
      <formula>"Minor Negative"</formula>
    </cfRule>
    <cfRule type="cellIs" dxfId="2361" priority="124" operator="equal">
      <formula>"Uncertain"</formula>
    </cfRule>
    <cfRule type="cellIs" dxfId="2360" priority="125" operator="equal">
      <formula>"Neutral"</formula>
    </cfRule>
    <cfRule type="cellIs" dxfId="2359" priority="126" operator="equal">
      <formula>"Minor Positive"</formula>
    </cfRule>
    <cfRule type="cellIs" dxfId="2358" priority="127" operator="equal">
      <formula>"Significant Positive"</formula>
    </cfRule>
  </conditionalFormatting>
  <conditionalFormatting sqref="N81">
    <cfRule type="cellIs" dxfId="2357" priority="6" operator="equal">
      <formula>"Significant Positive"</formula>
    </cfRule>
    <cfRule type="cellIs" dxfId="2356" priority="5" operator="equal">
      <formula>"Minor Positive"</formula>
    </cfRule>
    <cfRule type="cellIs" dxfId="2355" priority="4" operator="equal">
      <formula>"Neutral"</formula>
    </cfRule>
    <cfRule type="cellIs" dxfId="2354" priority="3" operator="equal">
      <formula>"Uncertain"</formula>
    </cfRule>
    <cfRule type="cellIs" dxfId="2353" priority="2" operator="equal">
      <formula>"Minor Negative"</formula>
    </cfRule>
    <cfRule type="cellIs" dxfId="2352" priority="1" operator="equal">
      <formula>"Significant Negative"</formula>
    </cfRule>
  </conditionalFormatting>
  <conditionalFormatting sqref="N88">
    <cfRule type="cellIs" dxfId="2351" priority="134" operator="equal">
      <formula>"Significant Negative"</formula>
    </cfRule>
    <cfRule type="cellIs" dxfId="2350" priority="135" operator="equal">
      <formula>"Minor Negative"</formula>
    </cfRule>
    <cfRule type="cellIs" dxfId="2349" priority="136" operator="equal">
      <formula>"Uncertain"</formula>
    </cfRule>
    <cfRule type="cellIs" dxfId="2348" priority="137" operator="equal">
      <formula>"Neutral"</formula>
    </cfRule>
    <cfRule type="cellIs" dxfId="2347" priority="138" operator="equal">
      <formula>"Minor Positive"</formula>
    </cfRule>
    <cfRule type="cellIs" dxfId="2346" priority="139" operator="equal">
      <formula>"Significant Positive"</formula>
    </cfRule>
  </conditionalFormatting>
  <dataValidations count="9">
    <dataValidation type="list" allowBlank="1" showInputMessage="1" showErrorMessage="1" sqref="M12:M91" xr:uid="{2791F822-E918-47E5-B7E9-250C25B88B18}">
      <formula1>"Permanent/Irreversible,Permanant/Reversible,Temporary/Irreversible,Temporary/Reversible,N/A"</formula1>
    </dataValidation>
    <dataValidation type="list" allowBlank="1" showInputMessage="1" showErrorMessage="1" sqref="P88:P91" xr:uid="{7A2D0867-5EE2-46A8-A6F0-5168DB7E06B3}">
      <formula1>"Yes,No"</formula1>
    </dataValidation>
    <dataValidation type="list" allowBlank="1" showInputMessage="1" showErrorMessage="1" sqref="N22:N80 N88:N91 N12" xr:uid="{91045B21-283D-4741-AFEC-7CD8A8827741}">
      <formula1>"Significant Positive,Minor Positive,Neutral,Uncertain,Minor Negative,Significant Negative"</formula1>
    </dataValidation>
    <dataValidation type="list" allowBlank="1" showInputMessage="1" showErrorMessage="1" sqref="L12 L22:L91" xr:uid="{62A001EC-BC38-443E-8174-23945D0BAD36}">
      <formula1>"Localised,District-wide,Regional,National,N/A"</formula1>
    </dataValidation>
    <dataValidation type="list" allowBlank="1" showInputMessage="1" showErrorMessage="1" sqref="K12 K22:K91" xr:uid="{1F5097E9-BC22-459C-AD1A-4C4C82067AD4}">
      <formula1>"Short(&lt;5yrs),Short/Medium,Medium(10yrs),Medium/Long,Long(20+yrs),N/A"</formula1>
    </dataValidation>
    <dataValidation type="list" allowBlank="1" showInputMessage="1" showErrorMessage="1" sqref="J12 J22:J91" xr:uid="{D00846CF-43B9-4AB5-9DED-F51EE86E7448}">
      <formula1>"Low,Medium,High,N/A"</formula1>
    </dataValidation>
    <dataValidation type="list" allowBlank="1" showInputMessage="1" showErrorMessage="1" sqref="I12:I91" xr:uid="{00D8B889-E6ED-4D92-898B-2E5DD058DB8C}">
      <formula1>"Direct,Indirect,N/A"</formula1>
    </dataValidation>
    <dataValidation type="list" allowBlank="1" showInputMessage="1" showErrorMessage="1" sqref="D12:D91" xr:uid="{952D3CEE-97E4-45C9-8A68-BEB7E1DE9C1B}">
      <formula1>"Yes, No"</formula1>
    </dataValidation>
    <dataValidation type="list" allowBlank="1" showInputMessage="1" showErrorMessage="1" sqref="N81:N87" xr:uid="{EEC7D411-A87A-482E-8271-E69A16799FD9}">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589C2-C418-4477-84F0-FEE851F84264}">
  <sheetPr codeName="Sheet18"/>
  <dimension ref="A1:Z94"/>
  <sheetViews>
    <sheetView showGridLines="0" zoomScale="48" zoomScaleNormal="25" workbookViewId="0">
      <selection activeCell="N58" sqref="N58:N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3.453125" style="113" customWidth="1"/>
    <col min="18" max="18" width="59.54296875" style="113" customWidth="1"/>
    <col min="19" max="19" width="18.4531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186</v>
      </c>
      <c r="D1" s="317"/>
      <c r="E1" s="114"/>
      <c r="F1" s="114"/>
      <c r="G1" s="114"/>
      <c r="H1" s="114"/>
      <c r="I1" s="115"/>
      <c r="J1" s="115"/>
      <c r="K1" s="115"/>
      <c r="M1" s="116"/>
      <c r="N1" s="116"/>
      <c r="O1" s="116"/>
    </row>
    <row r="2" spans="1:26" x14ac:dyDescent="0.6">
      <c r="A2" s="112" t="s">
        <v>31</v>
      </c>
      <c r="B2" s="118"/>
      <c r="C2" s="266" t="s">
        <v>603</v>
      </c>
      <c r="D2" s="266"/>
      <c r="E2" s="119"/>
      <c r="F2" s="119"/>
      <c r="G2" s="119"/>
      <c r="H2" s="119"/>
      <c r="M2" s="120"/>
      <c r="N2" s="120"/>
      <c r="O2" s="120"/>
    </row>
    <row r="3" spans="1:26" x14ac:dyDescent="0.6">
      <c r="A3" s="121" t="s">
        <v>32</v>
      </c>
      <c r="B3" s="122"/>
      <c r="C3" s="267" t="s">
        <v>288</v>
      </c>
      <c r="D3" s="267"/>
      <c r="E3" s="119"/>
      <c r="F3" s="119"/>
      <c r="G3" s="119"/>
      <c r="H3" s="119"/>
      <c r="M3" s="120"/>
      <c r="N3" s="120"/>
      <c r="O3" s="120"/>
    </row>
    <row r="4" spans="1:26" x14ac:dyDescent="0.6">
      <c r="A4" s="123" t="s">
        <v>33</v>
      </c>
      <c r="B4" s="124"/>
      <c r="C4" s="318" t="s">
        <v>604</v>
      </c>
      <c r="D4" s="318"/>
      <c r="E4" s="125"/>
      <c r="F4" s="125"/>
      <c r="G4" s="125"/>
      <c r="H4" s="125"/>
      <c r="M4" s="120"/>
      <c r="N4" s="120"/>
      <c r="O4" s="120"/>
    </row>
    <row r="5" spans="1:26" x14ac:dyDescent="0.6">
      <c r="A5" s="121" t="s">
        <v>34</v>
      </c>
      <c r="B5" s="124"/>
      <c r="C5" s="319">
        <v>5.74</v>
      </c>
      <c r="D5" s="320"/>
      <c r="E5" s="125"/>
      <c r="F5" s="125"/>
      <c r="G5" s="125"/>
      <c r="H5" s="125"/>
      <c r="M5" s="120"/>
      <c r="N5" s="120"/>
      <c r="O5" s="120"/>
    </row>
    <row r="6" spans="1:26" ht="137.15" customHeight="1" x14ac:dyDescent="0.6">
      <c r="A6" s="121" t="s">
        <v>35</v>
      </c>
      <c r="B6" s="124"/>
      <c r="C6" s="319" t="s">
        <v>605</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607</v>
      </c>
      <c r="P12" s="304" t="s">
        <v>305</v>
      </c>
      <c r="Q12" s="269"/>
      <c r="R12" s="269"/>
      <c r="S12" s="323"/>
      <c r="V12" s="256">
        <f>MATCH(C1, RAG!$B$1:B$55, 0)</f>
        <v>19</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52"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307</v>
      </c>
      <c r="K22" s="307" t="s">
        <v>323</v>
      </c>
      <c r="L22" s="307" t="s">
        <v>309</v>
      </c>
      <c r="M22" s="307" t="s">
        <v>310</v>
      </c>
      <c r="N22" s="262" t="s">
        <v>311</v>
      </c>
      <c r="O22" s="265" t="s">
        <v>608</v>
      </c>
      <c r="P22" s="304" t="s">
        <v>305</v>
      </c>
      <c r="Q22" s="269"/>
      <c r="R22" s="269"/>
      <c r="S22" s="323"/>
      <c r="V22" s="256"/>
      <c r="Z22" s="113" t="str">
        <f>IF(R22&gt;0,B22&amp;":"&amp;R22&amp;"
","")</f>
        <v/>
      </c>
    </row>
    <row r="23" spans="1:26" ht="316.39999999999998"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62" t="s">
        <v>306</v>
      </c>
      <c r="J24" s="262" t="s">
        <v>307</v>
      </c>
      <c r="K24" s="262" t="s">
        <v>308</v>
      </c>
      <c r="L24" s="262" t="s">
        <v>309</v>
      </c>
      <c r="M24" s="262" t="s">
        <v>310</v>
      </c>
      <c r="N24" s="262" t="s">
        <v>279</v>
      </c>
      <c r="O24" s="265" t="s">
        <v>609</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305</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311</v>
      </c>
      <c r="O32" s="265" t="s">
        <v>610</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219.65" customHeight="1"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611</v>
      </c>
      <c r="P40" s="250" t="s">
        <v>305</v>
      </c>
      <c r="Q40" s="253"/>
      <c r="R40" s="269"/>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70"/>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70"/>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70"/>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70"/>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71"/>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2</v>
      </c>
      <c r="H46" s="259">
        <f ca="1">COUNTIFS(INDIRECT("RAG!$C$"&amp;$V12&amp;":$BB$"&amp;$V12),H$11,RAG!$C$3:$BB$3,$B46)</f>
        <v>5</v>
      </c>
      <c r="I46" s="262" t="s">
        <v>306</v>
      </c>
      <c r="J46" s="262" t="s">
        <v>307</v>
      </c>
      <c r="K46" s="262" t="s">
        <v>308</v>
      </c>
      <c r="L46" s="262" t="s">
        <v>309</v>
      </c>
      <c r="M46" s="262" t="s">
        <v>310</v>
      </c>
      <c r="N46" s="262" t="s">
        <v>279</v>
      </c>
      <c r="O46" s="265" t="s">
        <v>612</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49.4"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307" t="s">
        <v>249</v>
      </c>
      <c r="J51" s="307" t="s">
        <v>249</v>
      </c>
      <c r="K51" s="307" t="s">
        <v>249</v>
      </c>
      <c r="L51" s="307" t="s">
        <v>249</v>
      </c>
      <c r="M51" s="307" t="s">
        <v>249</v>
      </c>
      <c r="N51" s="307" t="s">
        <v>280</v>
      </c>
      <c r="O51" s="286" t="s">
        <v>613</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25.75" customHeight="1" thickBot="1" x14ac:dyDescent="0.65">
      <c r="A52" s="291"/>
      <c r="B52" s="261"/>
      <c r="C52" s="138" t="s">
        <v>362</v>
      </c>
      <c r="D52" s="134" t="s">
        <v>305</v>
      </c>
      <c r="E52" s="278"/>
      <c r="F52" s="261"/>
      <c r="G52" s="261"/>
      <c r="H52" s="261"/>
      <c r="I52" s="308"/>
      <c r="J52" s="308"/>
      <c r="K52" s="308"/>
      <c r="L52" s="308"/>
      <c r="M52" s="308"/>
      <c r="N52" s="308"/>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309</v>
      </c>
      <c r="M53" s="262" t="s">
        <v>310</v>
      </c>
      <c r="N53" s="262" t="s">
        <v>279</v>
      </c>
      <c r="O53" s="265" t="s">
        <v>614</v>
      </c>
      <c r="P53" s="250" t="s">
        <v>305</v>
      </c>
      <c r="Q53" s="253"/>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57.6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307" t="s">
        <v>282</v>
      </c>
      <c r="O58" s="286" t="s">
        <v>615</v>
      </c>
      <c r="P58" s="292" t="s">
        <v>304</v>
      </c>
      <c r="Q58" s="253"/>
      <c r="R58" s="253" t="s">
        <v>616</v>
      </c>
      <c r="S58" s="323"/>
      <c r="V58" s="256"/>
      <c r="Z58" s="113" t="str">
        <f>IF(R58&gt;0,B58&amp;":"&amp;R58&amp;"
","")</f>
        <v xml:space="preserve">IIA9:
</v>
      </c>
    </row>
    <row r="59" spans="1:26" ht="52" x14ac:dyDescent="0.6">
      <c r="A59" s="290"/>
      <c r="B59" s="260"/>
      <c r="C59" s="144" t="s">
        <v>372</v>
      </c>
      <c r="D59" s="134" t="s">
        <v>304</v>
      </c>
      <c r="E59" s="293"/>
      <c r="F59" s="284"/>
      <c r="G59" s="284"/>
      <c r="H59" s="284"/>
      <c r="I59" s="263"/>
      <c r="J59" s="263"/>
      <c r="K59" s="263"/>
      <c r="L59" s="263"/>
      <c r="M59" s="263"/>
      <c r="N59" s="309"/>
      <c r="O59" s="287"/>
      <c r="P59" s="293"/>
      <c r="Q59" s="254"/>
      <c r="R59" s="254"/>
      <c r="S59" s="323"/>
      <c r="V59" s="257"/>
    </row>
    <row r="60" spans="1:26" ht="273" customHeight="1" thickBot="1" x14ac:dyDescent="0.65">
      <c r="A60" s="291"/>
      <c r="B60" s="261"/>
      <c r="C60" s="145" t="s">
        <v>373</v>
      </c>
      <c r="D60" s="134" t="s">
        <v>304</v>
      </c>
      <c r="E60" s="294"/>
      <c r="F60" s="285"/>
      <c r="G60" s="285"/>
      <c r="H60" s="285"/>
      <c r="I60" s="279"/>
      <c r="J60" s="279"/>
      <c r="K60" s="279"/>
      <c r="L60" s="279"/>
      <c r="M60" s="279"/>
      <c r="N60" s="308"/>
      <c r="O60" s="288"/>
      <c r="P60" s="294"/>
      <c r="Q60" s="282"/>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307" t="s">
        <v>249</v>
      </c>
      <c r="J61" s="307" t="s">
        <v>249</v>
      </c>
      <c r="K61" s="307" t="s">
        <v>249</v>
      </c>
      <c r="L61" s="307" t="s">
        <v>249</v>
      </c>
      <c r="M61" s="307" t="s">
        <v>249</v>
      </c>
      <c r="N61" s="307" t="s">
        <v>280</v>
      </c>
      <c r="O61" s="265" t="s">
        <v>617</v>
      </c>
      <c r="P61" s="292"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309"/>
      <c r="J62" s="309"/>
      <c r="K62" s="309"/>
      <c r="L62" s="309"/>
      <c r="M62" s="309"/>
      <c r="N62" s="309"/>
      <c r="O62" s="287"/>
      <c r="P62" s="293"/>
      <c r="Q62" s="299"/>
      <c r="R62" s="299"/>
      <c r="S62" s="323"/>
      <c r="V62" s="302"/>
    </row>
    <row r="63" spans="1:26" x14ac:dyDescent="0.6">
      <c r="A63" s="290"/>
      <c r="B63" s="260"/>
      <c r="C63" s="134" t="s">
        <v>378</v>
      </c>
      <c r="D63" s="134" t="s">
        <v>305</v>
      </c>
      <c r="E63" s="293"/>
      <c r="F63" s="284"/>
      <c r="G63" s="284"/>
      <c r="H63" s="284"/>
      <c r="I63" s="309"/>
      <c r="J63" s="309"/>
      <c r="K63" s="309"/>
      <c r="L63" s="309"/>
      <c r="M63" s="309"/>
      <c r="N63" s="309"/>
      <c r="O63" s="287"/>
      <c r="P63" s="293"/>
      <c r="Q63" s="299"/>
      <c r="R63" s="299"/>
      <c r="S63" s="323"/>
      <c r="V63" s="302"/>
    </row>
    <row r="64" spans="1:26" ht="52" x14ac:dyDescent="0.6">
      <c r="A64" s="290"/>
      <c r="B64" s="260"/>
      <c r="C64" s="134" t="s">
        <v>379</v>
      </c>
      <c r="D64" s="134" t="s">
        <v>305</v>
      </c>
      <c r="E64" s="293"/>
      <c r="F64" s="284"/>
      <c r="G64" s="284"/>
      <c r="H64" s="284"/>
      <c r="I64" s="309"/>
      <c r="J64" s="309"/>
      <c r="K64" s="309"/>
      <c r="L64" s="309"/>
      <c r="M64" s="309"/>
      <c r="N64" s="309"/>
      <c r="O64" s="287"/>
      <c r="P64" s="293"/>
      <c r="Q64" s="299"/>
      <c r="R64" s="299"/>
      <c r="S64" s="323"/>
      <c r="V64" s="302"/>
    </row>
    <row r="65" spans="1:26" x14ac:dyDescent="0.6">
      <c r="A65" s="290"/>
      <c r="B65" s="260"/>
      <c r="C65" s="134" t="s">
        <v>380</v>
      </c>
      <c r="D65" s="134" t="s">
        <v>304</v>
      </c>
      <c r="E65" s="293"/>
      <c r="F65" s="284"/>
      <c r="G65" s="284"/>
      <c r="H65" s="284"/>
      <c r="I65" s="309"/>
      <c r="J65" s="309"/>
      <c r="K65" s="309"/>
      <c r="L65" s="309"/>
      <c r="M65" s="309"/>
      <c r="N65" s="309"/>
      <c r="O65" s="287"/>
      <c r="P65" s="293"/>
      <c r="Q65" s="299"/>
      <c r="R65" s="299"/>
      <c r="S65" s="323"/>
      <c r="V65" s="302"/>
    </row>
    <row r="66" spans="1:26" x14ac:dyDescent="0.6">
      <c r="A66" s="290"/>
      <c r="B66" s="260"/>
      <c r="C66" s="134" t="s">
        <v>381</v>
      </c>
      <c r="D66" s="134" t="s">
        <v>304</v>
      </c>
      <c r="E66" s="293"/>
      <c r="F66" s="284"/>
      <c r="G66" s="284"/>
      <c r="H66" s="284"/>
      <c r="I66" s="309"/>
      <c r="J66" s="309"/>
      <c r="K66" s="309"/>
      <c r="L66" s="309"/>
      <c r="M66" s="309"/>
      <c r="N66" s="309"/>
      <c r="O66" s="287"/>
      <c r="P66" s="293"/>
      <c r="Q66" s="299"/>
      <c r="R66" s="299"/>
      <c r="S66" s="323"/>
      <c r="V66" s="302"/>
    </row>
    <row r="67" spans="1:26" ht="78" x14ac:dyDescent="0.6">
      <c r="A67" s="290"/>
      <c r="B67" s="260"/>
      <c r="C67" s="134" t="s">
        <v>382</v>
      </c>
      <c r="D67" s="134" t="s">
        <v>304</v>
      </c>
      <c r="E67" s="293"/>
      <c r="F67" s="284"/>
      <c r="G67" s="284"/>
      <c r="H67" s="284"/>
      <c r="I67" s="309"/>
      <c r="J67" s="309"/>
      <c r="K67" s="309"/>
      <c r="L67" s="309"/>
      <c r="M67" s="309"/>
      <c r="N67" s="309"/>
      <c r="O67" s="287"/>
      <c r="P67" s="293"/>
      <c r="Q67" s="299"/>
      <c r="R67" s="299"/>
      <c r="S67" s="323"/>
      <c r="V67" s="302"/>
    </row>
    <row r="68" spans="1:26" ht="26.5" thickBot="1" x14ac:dyDescent="0.65">
      <c r="A68" s="291"/>
      <c r="B68" s="261"/>
      <c r="C68" s="135" t="s">
        <v>383</v>
      </c>
      <c r="D68" s="134" t="s">
        <v>305</v>
      </c>
      <c r="E68" s="294"/>
      <c r="F68" s="285"/>
      <c r="G68" s="285"/>
      <c r="H68" s="285"/>
      <c r="I68" s="308"/>
      <c r="J68" s="308"/>
      <c r="K68" s="308"/>
      <c r="L68" s="308"/>
      <c r="M68" s="308"/>
      <c r="N68" s="308"/>
      <c r="O68" s="288"/>
      <c r="P68" s="294"/>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3"/>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65" t="s">
        <v>429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6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6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66"/>
      <c r="P79" s="251"/>
      <c r="Q79" s="254"/>
      <c r="R79" s="254"/>
      <c r="S79" s="323"/>
      <c r="V79" s="257"/>
    </row>
    <row r="80" spans="1:26" ht="244.75" customHeight="1" thickBot="1" x14ac:dyDescent="0.65">
      <c r="A80" s="291"/>
      <c r="B80" s="261"/>
      <c r="C80" s="146" t="s">
        <v>399</v>
      </c>
      <c r="D80" s="134" t="s">
        <v>304</v>
      </c>
      <c r="E80" s="294"/>
      <c r="F80" s="285"/>
      <c r="G80" s="285"/>
      <c r="H80" s="285"/>
      <c r="I80" s="279"/>
      <c r="J80" s="279"/>
      <c r="K80" s="279"/>
      <c r="L80" s="279"/>
      <c r="M80" s="279"/>
      <c r="N80" s="279"/>
      <c r="O80" s="26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2</v>
      </c>
      <c r="H81" s="259">
        <f ca="1">COUNTIFS(INDIRECT("RAG!$C$"&amp;$V12&amp;":$BB$"&amp;$V12),H$11,RAG!$C$3:$BB$3,$B81)</f>
        <v>3</v>
      </c>
      <c r="I81" s="250" t="s">
        <v>306</v>
      </c>
      <c r="J81" s="250" t="s">
        <v>307</v>
      </c>
      <c r="K81" s="250" t="s">
        <v>308</v>
      </c>
      <c r="L81" s="250" t="s">
        <v>309</v>
      </c>
      <c r="M81" s="250" t="s">
        <v>310</v>
      </c>
      <c r="N81" s="250" t="s">
        <v>282</v>
      </c>
      <c r="O81" s="265" t="s">
        <v>618</v>
      </c>
      <c r="P81" s="250" t="s">
        <v>305</v>
      </c>
      <c r="Q81" s="253" t="s">
        <v>619</v>
      </c>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51"/>
      <c r="J82" s="251"/>
      <c r="K82" s="251"/>
      <c r="L82" s="251"/>
      <c r="M82" s="251"/>
      <c r="N82" s="251"/>
      <c r="O82" s="266"/>
      <c r="P82" s="251"/>
      <c r="Q82" s="254"/>
      <c r="R82" s="254"/>
      <c r="S82" s="324"/>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54"/>
      <c r="S83" s="324"/>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54"/>
      <c r="S84" s="324"/>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54"/>
      <c r="S85" s="324"/>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54"/>
      <c r="S86" s="324"/>
      <c r="V86" s="257"/>
    </row>
    <row r="87" spans="1:26" ht="193.75" customHeight="1" thickBot="1" x14ac:dyDescent="0.65">
      <c r="A87" s="280"/>
      <c r="B87" s="261"/>
      <c r="C87" s="145" t="s">
        <v>407</v>
      </c>
      <c r="D87" s="134" t="s">
        <v>304</v>
      </c>
      <c r="E87" s="278"/>
      <c r="F87" s="261"/>
      <c r="G87" s="261"/>
      <c r="H87" s="261"/>
      <c r="I87" s="268"/>
      <c r="J87" s="268"/>
      <c r="K87" s="268"/>
      <c r="L87" s="268"/>
      <c r="M87" s="268"/>
      <c r="N87" s="268"/>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73.64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qpNkv8blEuS5VI1ZXoHG02/Dqcf/Kjt07SHt7DTM8v7M7ey1PKxCQuNZPGnF54WZ49j0eNvH2THpWeF0w85fWw==" saltValue="flWakDALWq2XiObNAIuPaA==" spinCount="100000" sheet="1" objects="1" scenarios="1"/>
  <autoFilter ref="A11:Q91" xr:uid="{D2C47CAF-421C-4D58-AA7A-22430CCF83D7}"/>
  <mergeCells count="262">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S69:S75"/>
    <mergeCell ref="S76:S80"/>
    <mergeCell ref="H76:H80"/>
    <mergeCell ref="I76:I80"/>
    <mergeCell ref="J76:J80"/>
    <mergeCell ref="K76:K80"/>
    <mergeCell ref="L76:L80"/>
    <mergeCell ref="M76:M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Q58:Q60"/>
    <mergeCell ref="P88:P91"/>
    <mergeCell ref="Q88:Q91"/>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P76:P80"/>
    <mergeCell ref="Q76:Q80"/>
    <mergeCell ref="R76:R80"/>
    <mergeCell ref="V76:V80"/>
  </mergeCells>
  <conditionalFormatting sqref="C12:D91">
    <cfRule type="expression" dxfId="2345" priority="13">
      <formula>$D12="No"</formula>
    </cfRule>
  </conditionalFormatting>
  <conditionalFormatting sqref="F12:F91">
    <cfRule type="cellIs" dxfId="2344" priority="16" operator="greaterThan">
      <formula>0</formula>
    </cfRule>
  </conditionalFormatting>
  <conditionalFormatting sqref="G12:G91">
    <cfRule type="cellIs" dxfId="2343" priority="15" operator="greaterThan">
      <formula>0</formula>
    </cfRule>
  </conditionalFormatting>
  <conditionalFormatting sqref="H12:H91">
    <cfRule type="cellIs" dxfId="2342" priority="14" operator="greaterThan">
      <formula>0</formula>
    </cfRule>
  </conditionalFormatting>
  <conditionalFormatting sqref="N12">
    <cfRule type="cellIs" dxfId="2341" priority="85" operator="equal">
      <formula>"Minor Negative"</formula>
    </cfRule>
    <cfRule type="cellIs" dxfId="2340" priority="86" operator="equal">
      <formula>"Significant Negative"</formula>
    </cfRule>
    <cfRule type="cellIs" dxfId="2339" priority="87" operator="equal">
      <formula>"Minor Positive"</formula>
    </cfRule>
    <cfRule type="cellIs" dxfId="2338" priority="88" operator="equal">
      <formula>"Significant Positive"</formula>
    </cfRule>
    <cfRule type="cellIs" dxfId="2337" priority="89" operator="equal">
      <formula>"Neutral"</formula>
    </cfRule>
  </conditionalFormatting>
  <conditionalFormatting sqref="N22">
    <cfRule type="cellIs" dxfId="2336" priority="95" operator="equal">
      <formula>"Significant Positive"</formula>
    </cfRule>
    <cfRule type="cellIs" dxfId="2335" priority="93" operator="equal">
      <formula>"Neutral"</formula>
    </cfRule>
    <cfRule type="cellIs" dxfId="2334" priority="94" operator="equal">
      <formula>"Minor Positive"</formula>
    </cfRule>
    <cfRule type="cellIs" dxfId="2333" priority="92" operator="equal">
      <formula>"Uncertain"</formula>
    </cfRule>
    <cfRule type="cellIs" dxfId="2332" priority="91" operator="equal">
      <formula>"Minor Negative"</formula>
    </cfRule>
    <cfRule type="cellIs" dxfId="2331" priority="90" operator="equal">
      <formula>"Significant Negative"</formula>
    </cfRule>
  </conditionalFormatting>
  <conditionalFormatting sqref="N24">
    <cfRule type="cellIs" dxfId="2330" priority="109" operator="equal">
      <formula>"Minor Negative"</formula>
    </cfRule>
    <cfRule type="cellIs" dxfId="2329" priority="112" operator="equal">
      <formula>"Minor Positive"</formula>
    </cfRule>
    <cfRule type="cellIs" dxfId="2328" priority="111" operator="equal">
      <formula>"Neutral"</formula>
    </cfRule>
    <cfRule type="cellIs" dxfId="2327" priority="110" operator="equal">
      <formula>"Uncertain"</formula>
    </cfRule>
    <cfRule type="cellIs" dxfId="2326" priority="108" operator="equal">
      <formula>"Significant Negative"</formula>
    </cfRule>
    <cfRule type="cellIs" dxfId="2325" priority="113" operator="equal">
      <formula>"Significant Positive"</formula>
    </cfRule>
  </conditionalFormatting>
  <conditionalFormatting sqref="N32">
    <cfRule type="cellIs" dxfId="2324" priority="99" operator="equal">
      <formula>"Neutral"</formula>
    </cfRule>
    <cfRule type="cellIs" dxfId="2323" priority="98" operator="equal">
      <formula>"Uncertain"</formula>
    </cfRule>
    <cfRule type="cellIs" dxfId="2322" priority="97" operator="equal">
      <formula>"Minor Negative"</formula>
    </cfRule>
    <cfRule type="cellIs" dxfId="2321" priority="96" operator="equal">
      <formula>"Significant Negative"</formula>
    </cfRule>
    <cfRule type="cellIs" dxfId="2320" priority="100" operator="equal">
      <formula>"Minor Positive"</formula>
    </cfRule>
    <cfRule type="cellIs" dxfId="2319" priority="101" operator="equal">
      <formula>"Significant Positive"</formula>
    </cfRule>
  </conditionalFormatting>
  <conditionalFormatting sqref="N40">
    <cfRule type="cellIs" dxfId="2318" priority="34" operator="equal">
      <formula>"Significant Positive"</formula>
    </cfRule>
    <cfRule type="cellIs" dxfId="2317" priority="32" operator="equal">
      <formula>"Neutral"</formula>
    </cfRule>
    <cfRule type="cellIs" dxfId="2316" priority="31" operator="equal">
      <formula>"Uncertain"</formula>
    </cfRule>
    <cfRule type="cellIs" dxfId="2315" priority="30" operator="equal">
      <formula>"Minor Negative"</formula>
    </cfRule>
    <cfRule type="cellIs" dxfId="2314" priority="29" operator="equal">
      <formula>"Significant Negative"</formula>
    </cfRule>
    <cfRule type="cellIs" dxfId="2313" priority="33" operator="equal">
      <formula>"Minor Positive"</formula>
    </cfRule>
  </conditionalFormatting>
  <conditionalFormatting sqref="N46">
    <cfRule type="cellIs" dxfId="2312" priority="82" operator="equal">
      <formula>"Significant Positive"</formula>
    </cfRule>
    <cfRule type="cellIs" dxfId="2311" priority="81" operator="equal">
      <formula>"Minor Positive"</formula>
    </cfRule>
    <cfRule type="cellIs" dxfId="2310" priority="80" operator="equal">
      <formula>"Neutral"</formula>
    </cfRule>
    <cfRule type="cellIs" dxfId="2309" priority="77" operator="equal">
      <formula>"Significant Negative"</formula>
    </cfRule>
    <cfRule type="cellIs" dxfId="2308" priority="78" operator="equal">
      <formula>"Minor Negative"</formula>
    </cfRule>
    <cfRule type="cellIs" dxfId="2307" priority="79" operator="equal">
      <formula>"Uncertain"</formula>
    </cfRule>
  </conditionalFormatting>
  <conditionalFormatting sqref="N51">
    <cfRule type="cellIs" dxfId="2306" priority="40" operator="equal">
      <formula>"Significant Positive"</formula>
    </cfRule>
    <cfRule type="cellIs" dxfId="2305" priority="38" operator="equal">
      <formula>"Neutral"</formula>
    </cfRule>
    <cfRule type="cellIs" dxfId="2304" priority="37" operator="equal">
      <formula>"Uncertain"</formula>
    </cfRule>
    <cfRule type="cellIs" dxfId="2303" priority="36" operator="equal">
      <formula>"Minor Negative"</formula>
    </cfRule>
    <cfRule type="cellIs" dxfId="2302" priority="35" operator="equal">
      <formula>"Significant Negative"</formula>
    </cfRule>
    <cfRule type="cellIs" dxfId="2301" priority="39" operator="equal">
      <formula>"Minor Positive"</formula>
    </cfRule>
  </conditionalFormatting>
  <conditionalFormatting sqref="N53">
    <cfRule type="cellIs" dxfId="2300" priority="114" operator="equal">
      <formula>"Significant Negative"</formula>
    </cfRule>
    <cfRule type="cellIs" dxfId="2299" priority="115" operator="equal">
      <formula>"Minor Negative"</formula>
    </cfRule>
    <cfRule type="cellIs" dxfId="2298" priority="116" operator="equal">
      <formula>"Uncertain"</formula>
    </cfRule>
    <cfRule type="cellIs" dxfId="2297" priority="117" operator="equal">
      <formula>"Neutral"</formula>
    </cfRule>
    <cfRule type="cellIs" dxfId="2296" priority="118" operator="equal">
      <formula>"Minor Positive"</formula>
    </cfRule>
    <cfRule type="cellIs" dxfId="2295" priority="119" operator="equal">
      <formula>"Significant Positive"</formula>
    </cfRule>
  </conditionalFormatting>
  <conditionalFormatting sqref="N58">
    <cfRule type="cellIs" dxfId="2294" priority="42" operator="equal">
      <formula>"Minor Negative"</formula>
    </cfRule>
    <cfRule type="cellIs" dxfId="2293" priority="43" operator="equal">
      <formula>"Uncertain"</formula>
    </cfRule>
    <cfRule type="cellIs" dxfId="2292" priority="44" operator="equal">
      <formula>"Neutral"</formula>
    </cfRule>
    <cfRule type="cellIs" dxfId="2291" priority="45" operator="equal">
      <formula>"Minor Positive"</formula>
    </cfRule>
    <cfRule type="cellIs" dxfId="2290" priority="46" operator="equal">
      <formula>"Significant Positive"</formula>
    </cfRule>
    <cfRule type="cellIs" dxfId="2289" priority="41" operator="equal">
      <formula>"Significant Negative"</formula>
    </cfRule>
  </conditionalFormatting>
  <conditionalFormatting sqref="N61">
    <cfRule type="cellIs" dxfId="2288" priority="51" operator="equal">
      <formula>"Minor Positive"</formula>
    </cfRule>
    <cfRule type="cellIs" dxfId="2287" priority="50" operator="equal">
      <formula>"Neutral"</formula>
    </cfRule>
    <cfRule type="cellIs" dxfId="2286" priority="49" operator="equal">
      <formula>"Uncertain"</formula>
    </cfRule>
    <cfRule type="cellIs" dxfId="2285" priority="48" operator="equal">
      <formula>"Minor Negative"</formula>
    </cfRule>
    <cfRule type="cellIs" dxfId="2284" priority="47" operator="equal">
      <formula>"Significant Negative"</formula>
    </cfRule>
    <cfRule type="cellIs" dxfId="2283" priority="52" operator="equal">
      <formula>"Significant Positive"</formula>
    </cfRule>
  </conditionalFormatting>
  <conditionalFormatting sqref="N69">
    <cfRule type="cellIs" dxfId="2282" priority="25" operator="equal">
      <formula>"Significant Positive"</formula>
    </cfRule>
    <cfRule type="cellIs" dxfId="2281" priority="24" operator="equal">
      <formula>"Minor Positive"</formula>
    </cfRule>
    <cfRule type="cellIs" dxfId="2280" priority="23" operator="equal">
      <formula>"Neutral"</formula>
    </cfRule>
    <cfRule type="cellIs" dxfId="2279" priority="22" operator="equal">
      <formula>"Uncertain"</formula>
    </cfRule>
    <cfRule type="cellIs" dxfId="2278" priority="21" operator="equal">
      <formula>"Minor Negative"</formula>
    </cfRule>
    <cfRule type="cellIs" dxfId="2277" priority="20" operator="equal">
      <formula>"Significant Negative"</formula>
    </cfRule>
  </conditionalFormatting>
  <conditionalFormatting sqref="N76">
    <cfRule type="cellIs" dxfId="2276" priority="57" operator="equal">
      <formula>"Minor Positive"</formula>
    </cfRule>
    <cfRule type="cellIs" dxfId="2275" priority="58" operator="equal">
      <formula>"Significant Positive"</formula>
    </cfRule>
    <cfRule type="cellIs" dxfId="2274" priority="55" operator="equal">
      <formula>"Uncertain"</formula>
    </cfRule>
    <cfRule type="cellIs" dxfId="2273" priority="56" operator="equal">
      <formula>"Neutral"</formula>
    </cfRule>
    <cfRule type="cellIs" dxfId="2272" priority="54" operator="equal">
      <formula>"Minor Negative"</formula>
    </cfRule>
    <cfRule type="cellIs" dxfId="2271" priority="53" operator="equal">
      <formula>"Significant Negative"</formula>
    </cfRule>
  </conditionalFormatting>
  <conditionalFormatting sqref="N81">
    <cfRule type="cellIs" dxfId="2270" priority="1" operator="equal">
      <formula>"Significant Negative"</formula>
    </cfRule>
    <cfRule type="cellIs" dxfId="2269" priority="6" operator="equal">
      <formula>"Significant Positive"</formula>
    </cfRule>
    <cfRule type="cellIs" dxfId="2268" priority="5" operator="equal">
      <formula>"Minor Positive"</formula>
    </cfRule>
    <cfRule type="cellIs" dxfId="2267" priority="4" operator="equal">
      <formula>"Neutral"</formula>
    </cfRule>
    <cfRule type="cellIs" dxfId="2266" priority="3" operator="equal">
      <formula>"Uncertain"</formula>
    </cfRule>
    <cfRule type="cellIs" dxfId="2265" priority="2" operator="equal">
      <formula>"Minor Negative"</formula>
    </cfRule>
  </conditionalFormatting>
  <conditionalFormatting sqref="N88">
    <cfRule type="cellIs" dxfId="2264" priority="65" operator="equal">
      <formula>"Significant Negative"</formula>
    </cfRule>
    <cfRule type="cellIs" dxfId="2263" priority="66" operator="equal">
      <formula>"Minor Negative"</formula>
    </cfRule>
    <cfRule type="cellIs" dxfId="2262" priority="67" operator="equal">
      <formula>"Uncertain"</formula>
    </cfRule>
    <cfRule type="cellIs" dxfId="2261" priority="68" operator="equal">
      <formula>"Neutral"</formula>
    </cfRule>
    <cfRule type="cellIs" dxfId="2260" priority="69" operator="equal">
      <formula>"Minor Positive"</formula>
    </cfRule>
    <cfRule type="cellIs" dxfId="2259" priority="70" operator="equal">
      <formula>"Significant Positive"</formula>
    </cfRule>
  </conditionalFormatting>
  <dataValidations count="9">
    <dataValidation type="list" allowBlank="1" showInputMessage="1" showErrorMessage="1" sqref="I12:I91" xr:uid="{2B624A43-6B25-4CF0-97B9-F8CA342F7C89}">
      <formula1>"Direct,Indirect,N/A"</formula1>
    </dataValidation>
    <dataValidation type="list" allowBlank="1" showInputMessage="1" showErrorMessage="1" sqref="J12 J22:J91" xr:uid="{A19E1E87-63EE-41B5-BE89-0218E31E4C11}">
      <formula1>"Low,Medium,High,N/A"</formula1>
    </dataValidation>
    <dataValidation type="list" allowBlank="1" showInputMessage="1" showErrorMessage="1" sqref="K12 K22:K91" xr:uid="{C01E114E-CC80-46A3-89BB-9FAACF39BB33}">
      <formula1>"Short(&lt;5yrs),Short/Medium,Medium(10yrs),Medium/Long,Long(20+yrs),N/A"</formula1>
    </dataValidation>
    <dataValidation type="list" allowBlank="1" showInputMessage="1" showErrorMessage="1" sqref="L12 L22:L91" xr:uid="{EA1E5244-57C8-4DF2-B399-3C06FF030B54}">
      <formula1>"Localised,District-wide,Regional,National,N/A"</formula1>
    </dataValidation>
    <dataValidation type="list" allowBlank="1" showInputMessage="1" showErrorMessage="1" sqref="N12 N88:N91 N22:N80" xr:uid="{79FF61D2-74F9-46B4-BECB-3FBFAF416E66}">
      <formula1>"Significant Positive,Minor Positive,Neutral,Uncertain,Minor Negative,Significant Negative"</formula1>
    </dataValidation>
    <dataValidation type="list" allowBlank="1" showInputMessage="1" showErrorMessage="1" sqref="P88:P91 P69:P75" xr:uid="{5D9EB359-3C12-4868-ACAE-8CA21B31F8E8}">
      <formula1>"Yes,No"</formula1>
    </dataValidation>
    <dataValidation type="list" allowBlank="1" showInputMessage="1" showErrorMessage="1" sqref="M12:M91" xr:uid="{BD2932FD-4BA0-441C-89C2-F84D5AB4C37F}">
      <formula1>"Permanent/Irreversible,Permanant/Reversible,Temporary/Irreversible,Temporary/Reversible,N/A"</formula1>
    </dataValidation>
    <dataValidation type="list" allowBlank="1" showInputMessage="1" showErrorMessage="1" sqref="N81:N87" xr:uid="{196EF53E-FF7A-4559-9A1A-325169AAA1CD}">
      <formula1>"Significant Positive,Minor Positive,Neitral,Uncertain,Minor Negative, Significant Negative"</formula1>
    </dataValidation>
    <dataValidation type="list" allowBlank="1" showInputMessage="1" showErrorMessage="1" sqref="D12:D91" xr:uid="{6A66C88E-85EE-4D1F-91CD-D16DBB84EC27}">
      <formula1>"Yes, No"</formula1>
    </dataValidation>
  </dataValidations>
  <pageMargins left="0.7" right="0.7" top="0.75" bottom="0.75" header="0.3" footer="0.3"/>
  <pageSetup orientation="portrait" horizontalDpi="4294967293" verticalDpi="4294967293"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77792-7D18-4E64-B299-F080DE21FE88}">
  <sheetPr codeName="Sheet10"/>
  <dimension ref="A1:Z94"/>
  <sheetViews>
    <sheetView showGridLines="0" zoomScale="30" zoomScaleNormal="30"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2.81640625" style="113" customWidth="1"/>
    <col min="18" max="18" width="60.54296875" style="113" customWidth="1"/>
    <col min="19" max="19" width="32"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187</v>
      </c>
      <c r="D1" s="317"/>
      <c r="E1" s="114"/>
      <c r="F1" s="114"/>
      <c r="G1" s="114"/>
      <c r="H1" s="114"/>
      <c r="I1" s="115"/>
      <c r="J1" s="115"/>
      <c r="K1" s="115"/>
      <c r="M1" s="116"/>
      <c r="N1" s="116"/>
      <c r="O1" s="116"/>
    </row>
    <row r="2" spans="1:26" x14ac:dyDescent="0.6">
      <c r="A2" s="112" t="s">
        <v>31</v>
      </c>
      <c r="B2" s="118"/>
      <c r="C2" s="266" t="s">
        <v>620</v>
      </c>
      <c r="D2" s="266"/>
      <c r="E2" s="119"/>
      <c r="F2" s="119"/>
      <c r="G2" s="119"/>
      <c r="H2" s="119"/>
      <c r="M2" s="120"/>
      <c r="N2" s="120"/>
      <c r="O2" s="120"/>
    </row>
    <row r="3" spans="1:26" x14ac:dyDescent="0.6">
      <c r="A3" s="121" t="s">
        <v>32</v>
      </c>
      <c r="B3" s="122"/>
      <c r="C3" s="267" t="s">
        <v>562</v>
      </c>
      <c r="D3" s="267"/>
      <c r="E3" s="119"/>
      <c r="F3" s="119"/>
      <c r="G3" s="119"/>
      <c r="H3" s="119"/>
      <c r="M3" s="120"/>
      <c r="N3" s="120"/>
      <c r="O3" s="120"/>
    </row>
    <row r="4" spans="1:26" x14ac:dyDescent="0.6">
      <c r="A4" s="123" t="s">
        <v>33</v>
      </c>
      <c r="B4" s="124"/>
      <c r="C4" s="318" t="s">
        <v>621</v>
      </c>
      <c r="D4" s="318"/>
      <c r="E4" s="125"/>
      <c r="F4" s="125"/>
      <c r="G4" s="125"/>
      <c r="H4" s="125"/>
      <c r="M4" s="120"/>
      <c r="N4" s="120"/>
      <c r="O4" s="120"/>
    </row>
    <row r="5" spans="1:26" x14ac:dyDescent="0.6">
      <c r="A5" s="121" t="s">
        <v>34</v>
      </c>
      <c r="B5" s="124"/>
      <c r="C5" s="319">
        <v>0.22</v>
      </c>
      <c r="D5" s="320"/>
      <c r="E5" s="125"/>
      <c r="F5" s="125"/>
      <c r="G5" s="125"/>
      <c r="H5" s="125"/>
      <c r="M5" s="120"/>
      <c r="N5" s="120"/>
      <c r="O5" s="120"/>
    </row>
    <row r="6" spans="1:26" ht="95.15" customHeight="1" x14ac:dyDescent="0.6">
      <c r="A6" s="121" t="s">
        <v>35</v>
      </c>
      <c r="B6" s="124"/>
      <c r="C6" s="319" t="s">
        <v>622</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279</v>
      </c>
      <c r="O12" s="265" t="s">
        <v>623</v>
      </c>
      <c r="P12" s="250" t="s">
        <v>304</v>
      </c>
      <c r="Q12" s="269"/>
      <c r="R12" s="269"/>
      <c r="S12" s="323"/>
      <c r="V12" s="256">
        <f>MATCH(C1, RAG!$B$1:B$55, 0)</f>
        <v>20</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251"/>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251"/>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251"/>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251"/>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251"/>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251"/>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251"/>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251"/>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268"/>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10" t="s">
        <v>306</v>
      </c>
      <c r="J22" s="307" t="s">
        <v>307</v>
      </c>
      <c r="K22" s="307" t="s">
        <v>323</v>
      </c>
      <c r="L22" s="307" t="s">
        <v>309</v>
      </c>
      <c r="M22" s="307" t="s">
        <v>310</v>
      </c>
      <c r="N22" s="262" t="s">
        <v>279</v>
      </c>
      <c r="O22" s="265" t="s">
        <v>624</v>
      </c>
      <c r="P22" s="250" t="s">
        <v>304</v>
      </c>
      <c r="Q22" s="269"/>
      <c r="R22" s="269"/>
      <c r="S22" s="323"/>
      <c r="V22" s="256"/>
      <c r="Z22" s="113" t="str">
        <f>IF(R22&gt;0,B22&amp;":"&amp;R22&amp;"
","")</f>
        <v/>
      </c>
    </row>
    <row r="23" spans="1:26" ht="325.39999999999998" customHeight="1" thickBot="1" x14ac:dyDescent="0.65">
      <c r="A23" s="280"/>
      <c r="B23" s="261"/>
      <c r="C23" s="135" t="s">
        <v>325</v>
      </c>
      <c r="D23" s="134" t="s">
        <v>304</v>
      </c>
      <c r="E23" s="294"/>
      <c r="F23" s="285"/>
      <c r="G23" s="285"/>
      <c r="H23" s="285"/>
      <c r="I23" s="311"/>
      <c r="J23" s="308"/>
      <c r="K23" s="308"/>
      <c r="L23" s="308"/>
      <c r="M23" s="308"/>
      <c r="N23" s="279"/>
      <c r="O23" s="267"/>
      <c r="P23" s="268"/>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307" t="s">
        <v>306</v>
      </c>
      <c r="J24" s="307" t="s">
        <v>307</v>
      </c>
      <c r="K24" s="307" t="s">
        <v>308</v>
      </c>
      <c r="L24" s="307" t="s">
        <v>309</v>
      </c>
      <c r="M24" s="307" t="s">
        <v>310</v>
      </c>
      <c r="N24" s="262" t="s">
        <v>279</v>
      </c>
      <c r="O24" s="265" t="s">
        <v>625</v>
      </c>
      <c r="P24" s="250"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251"/>
      <c r="Q25" s="270"/>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251"/>
      <c r="Q26" s="270"/>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251"/>
      <c r="Q27" s="270"/>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251"/>
      <c r="Q28" s="270"/>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251"/>
      <c r="Q29" s="270"/>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251"/>
      <c r="Q30" s="270"/>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268"/>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626</v>
      </c>
      <c r="P32" s="250"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251"/>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251"/>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251"/>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251"/>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251"/>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251"/>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268"/>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307</v>
      </c>
      <c r="K40" s="262" t="s">
        <v>346</v>
      </c>
      <c r="L40" s="262" t="s">
        <v>309</v>
      </c>
      <c r="M40" s="262" t="s">
        <v>310</v>
      </c>
      <c r="N40" s="262" t="s">
        <v>279</v>
      </c>
      <c r="O40" s="265" t="s">
        <v>627</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279</v>
      </c>
      <c r="O46" s="265" t="s">
        <v>628</v>
      </c>
      <c r="P46" s="250"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251"/>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251"/>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251"/>
      <c r="Q49" s="254"/>
      <c r="R49" s="254"/>
      <c r="S49" s="323"/>
      <c r="V49" s="257"/>
    </row>
    <row r="50" spans="1:26" ht="325.39999999999998" customHeight="1" thickBot="1" x14ac:dyDescent="0.65">
      <c r="A50" s="291"/>
      <c r="B50" s="261"/>
      <c r="C50" s="138" t="s">
        <v>358</v>
      </c>
      <c r="D50" s="134" t="s">
        <v>304</v>
      </c>
      <c r="E50" s="278"/>
      <c r="F50" s="261"/>
      <c r="G50" s="261"/>
      <c r="H50" s="261"/>
      <c r="I50" s="279"/>
      <c r="J50" s="279"/>
      <c r="K50" s="279"/>
      <c r="L50" s="279"/>
      <c r="M50" s="279"/>
      <c r="N50" s="279"/>
      <c r="O50" s="267"/>
      <c r="P50" s="268"/>
      <c r="Q50" s="282"/>
      <c r="R50" s="282"/>
      <c r="S50" s="323"/>
      <c r="V50" s="272"/>
    </row>
    <row r="51" spans="1:26" ht="130"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262" t="s">
        <v>249</v>
      </c>
      <c r="J51" s="262" t="s">
        <v>249</v>
      </c>
      <c r="K51" s="262" t="s">
        <v>249</v>
      </c>
      <c r="L51" s="262" t="s">
        <v>249</v>
      </c>
      <c r="M51" s="262" t="s">
        <v>249</v>
      </c>
      <c r="N51" s="262" t="s">
        <v>280</v>
      </c>
      <c r="O51" s="265" t="s">
        <v>629</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98.75" customHeight="1" thickBot="1" x14ac:dyDescent="0.65">
      <c r="A52" s="291"/>
      <c r="B52" s="261"/>
      <c r="C52" s="138" t="s">
        <v>362</v>
      </c>
      <c r="D52" s="134" t="s">
        <v>305</v>
      </c>
      <c r="E52" s="278"/>
      <c r="F52" s="261"/>
      <c r="G52" s="261"/>
      <c r="H52" s="261"/>
      <c r="I52" s="279"/>
      <c r="J52" s="279"/>
      <c r="K52" s="279"/>
      <c r="L52" s="279"/>
      <c r="M52" s="279"/>
      <c r="N52" s="279"/>
      <c r="O52" s="267"/>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306</v>
      </c>
      <c r="J53" s="262" t="s">
        <v>307</v>
      </c>
      <c r="K53" s="262" t="s">
        <v>308</v>
      </c>
      <c r="L53" s="262" t="s">
        <v>364</v>
      </c>
      <c r="M53" s="262" t="s">
        <v>310</v>
      </c>
      <c r="N53" s="262" t="s">
        <v>279</v>
      </c>
      <c r="O53" s="265" t="s">
        <v>630</v>
      </c>
      <c r="P53" s="250" t="s">
        <v>304</v>
      </c>
      <c r="Q53" s="253"/>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54"/>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54"/>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54"/>
      <c r="S56" s="323"/>
      <c r="V56" s="257"/>
    </row>
    <row r="57" spans="1:26" ht="26.5" thickBot="1" x14ac:dyDescent="0.65">
      <c r="A57" s="291"/>
      <c r="B57" s="261"/>
      <c r="C57" s="135" t="s">
        <v>369</v>
      </c>
      <c r="D57" s="134" t="s">
        <v>305</v>
      </c>
      <c r="E57" s="294"/>
      <c r="F57" s="285"/>
      <c r="G57" s="285"/>
      <c r="H57" s="285"/>
      <c r="I57" s="279"/>
      <c r="J57" s="279"/>
      <c r="K57" s="279"/>
      <c r="L57" s="279"/>
      <c r="M57" s="279"/>
      <c r="N57" s="279"/>
      <c r="O57" s="267"/>
      <c r="P57" s="268"/>
      <c r="Q57" s="282"/>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65" t="s">
        <v>631</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345"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304"/>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305"/>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305"/>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305"/>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305"/>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305"/>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305"/>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6"/>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632</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09.7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515</v>
      </c>
      <c r="P76" s="250" t="s">
        <v>304</v>
      </c>
      <c r="Q76" s="253"/>
      <c r="R76" s="253" t="s">
        <v>395</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0"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86" t="s">
        <v>574</v>
      </c>
      <c r="P81" s="292" t="s">
        <v>304</v>
      </c>
      <c r="Q81" s="298"/>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87"/>
      <c r="P82" s="293"/>
      <c r="Q82" s="299"/>
      <c r="R82" s="254"/>
      <c r="S82" s="324"/>
      <c r="V82" s="257"/>
    </row>
    <row r="83" spans="1:26" x14ac:dyDescent="0.6">
      <c r="A83" s="274"/>
      <c r="B83" s="260"/>
      <c r="C83" s="140" t="s">
        <v>403</v>
      </c>
      <c r="D83" s="134" t="s">
        <v>304</v>
      </c>
      <c r="E83" s="277"/>
      <c r="F83" s="260"/>
      <c r="G83" s="260"/>
      <c r="H83" s="260"/>
      <c r="I83" s="263"/>
      <c r="J83" s="263"/>
      <c r="K83" s="263"/>
      <c r="L83" s="263"/>
      <c r="M83" s="263"/>
      <c r="N83" s="263"/>
      <c r="O83" s="287"/>
      <c r="P83" s="293"/>
      <c r="Q83" s="299"/>
      <c r="R83" s="254"/>
      <c r="S83" s="324"/>
      <c r="V83" s="257"/>
    </row>
    <row r="84" spans="1:26" x14ac:dyDescent="0.6">
      <c r="A84" s="274"/>
      <c r="B84" s="260"/>
      <c r="C84" s="147" t="s">
        <v>404</v>
      </c>
      <c r="D84" s="134" t="s">
        <v>304</v>
      </c>
      <c r="E84" s="277"/>
      <c r="F84" s="260"/>
      <c r="G84" s="260"/>
      <c r="H84" s="260"/>
      <c r="I84" s="263"/>
      <c r="J84" s="263"/>
      <c r="K84" s="263"/>
      <c r="L84" s="263"/>
      <c r="M84" s="263"/>
      <c r="N84" s="263"/>
      <c r="O84" s="287"/>
      <c r="P84" s="293"/>
      <c r="Q84" s="299"/>
      <c r="R84" s="254"/>
      <c r="S84" s="324"/>
      <c r="V84" s="257"/>
    </row>
    <row r="85" spans="1:26" ht="78" x14ac:dyDescent="0.6">
      <c r="A85" s="274"/>
      <c r="B85" s="260"/>
      <c r="C85" s="147" t="s">
        <v>405</v>
      </c>
      <c r="D85" s="134" t="s">
        <v>304</v>
      </c>
      <c r="E85" s="277"/>
      <c r="F85" s="260"/>
      <c r="G85" s="260"/>
      <c r="H85" s="260"/>
      <c r="I85" s="263"/>
      <c r="J85" s="263"/>
      <c r="K85" s="263"/>
      <c r="L85" s="263"/>
      <c r="M85" s="263"/>
      <c r="N85" s="263"/>
      <c r="O85" s="287"/>
      <c r="P85" s="293"/>
      <c r="Q85" s="299"/>
      <c r="R85" s="254"/>
      <c r="S85" s="324"/>
      <c r="V85" s="257"/>
    </row>
    <row r="86" spans="1:26" ht="78" x14ac:dyDescent="0.6">
      <c r="A86" s="274"/>
      <c r="B86" s="260"/>
      <c r="C86" s="147" t="s">
        <v>406</v>
      </c>
      <c r="D86" s="134" t="s">
        <v>305</v>
      </c>
      <c r="E86" s="277"/>
      <c r="F86" s="260"/>
      <c r="G86" s="260"/>
      <c r="H86" s="260"/>
      <c r="I86" s="263"/>
      <c r="J86" s="263"/>
      <c r="K86" s="263"/>
      <c r="L86" s="263"/>
      <c r="M86" s="263"/>
      <c r="N86" s="263"/>
      <c r="O86" s="287"/>
      <c r="P86" s="293"/>
      <c r="Q86" s="299"/>
      <c r="R86" s="254"/>
      <c r="S86" s="324"/>
      <c r="V86" s="257"/>
    </row>
    <row r="87" spans="1:26" ht="87.65" customHeight="1" thickBot="1" x14ac:dyDescent="0.65">
      <c r="A87" s="280"/>
      <c r="B87" s="261"/>
      <c r="C87" s="145" t="s">
        <v>407</v>
      </c>
      <c r="D87" s="134" t="s">
        <v>304</v>
      </c>
      <c r="E87" s="278"/>
      <c r="F87" s="261"/>
      <c r="G87" s="261"/>
      <c r="H87" s="261"/>
      <c r="I87" s="279"/>
      <c r="J87" s="279"/>
      <c r="K87" s="279"/>
      <c r="L87" s="279"/>
      <c r="M87" s="279"/>
      <c r="N87" s="279"/>
      <c r="O87" s="288"/>
      <c r="P87" s="294"/>
      <c r="Q87" s="300"/>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67.64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2" spans="1:26" ht="267.64999999999998" customHeight="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v+3yPKvdC1Mt5wwnVXSXfg772T+T60LyMKmVb465sTRLYA/ET4ESRGcVr3UWxsKixwd+bH7K84thKz/yza6bw==" saltValue="eW7S3r5fQ6GcrtL/SCBGk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C24">
    <cfRule type="expression" dxfId="2258" priority="119">
      <formula>$D12="No"</formula>
    </cfRule>
  </conditionalFormatting>
  <conditionalFormatting sqref="C54:C57">
    <cfRule type="expression" dxfId="2257" priority="120">
      <formula>$D54="No"</formula>
    </cfRule>
  </conditionalFormatting>
  <conditionalFormatting sqref="C22:D91">
    <cfRule type="expression" dxfId="2256" priority="7">
      <formula>$D22="No"</formula>
    </cfRule>
  </conditionalFormatting>
  <conditionalFormatting sqref="D12:D21">
    <cfRule type="expression" dxfId="2255" priority="86">
      <formula>$D12="No"</formula>
    </cfRule>
  </conditionalFormatting>
  <conditionalFormatting sqref="F12:F91">
    <cfRule type="cellIs" dxfId="2254" priority="10" operator="greaterThan">
      <formula>0</formula>
    </cfRule>
  </conditionalFormatting>
  <conditionalFormatting sqref="G12:G91">
    <cfRule type="cellIs" dxfId="2253" priority="9" operator="greaterThan">
      <formula>0</formula>
    </cfRule>
  </conditionalFormatting>
  <conditionalFormatting sqref="H12:H91">
    <cfRule type="cellIs" dxfId="2252" priority="8" operator="greaterThan">
      <formula>0</formula>
    </cfRule>
  </conditionalFormatting>
  <conditionalFormatting sqref="N12">
    <cfRule type="cellIs" dxfId="2251" priority="112" operator="equal">
      <formula>"Neutral"</formula>
    </cfRule>
    <cfRule type="cellIs" dxfId="2250" priority="111" operator="equal">
      <formula>"Significant Positive"</formula>
    </cfRule>
    <cfRule type="cellIs" dxfId="2249" priority="110" operator="equal">
      <formula>"Minor Positive"</formula>
    </cfRule>
    <cfRule type="cellIs" dxfId="2248" priority="109" operator="equal">
      <formula>"Significant Negative"</formula>
    </cfRule>
    <cfRule type="cellIs" dxfId="2247" priority="108" operator="equal">
      <formula>"Minor Negative"</formula>
    </cfRule>
  </conditionalFormatting>
  <conditionalFormatting sqref="N22">
    <cfRule type="cellIs" dxfId="2246" priority="113" operator="equal">
      <formula>"Significant Negative"</formula>
    </cfRule>
    <cfRule type="cellIs" dxfId="2245" priority="114" operator="equal">
      <formula>"Minor Negative"</formula>
    </cfRule>
    <cfRule type="cellIs" dxfId="2244" priority="115" operator="equal">
      <formula>"Uncertain"</formula>
    </cfRule>
    <cfRule type="cellIs" dxfId="2243" priority="116" operator="equal">
      <formula>"Neutral"</formula>
    </cfRule>
    <cfRule type="cellIs" dxfId="2242" priority="117" operator="equal">
      <formula>"Minor Positive"</formula>
    </cfRule>
    <cfRule type="cellIs" dxfId="2241" priority="118" operator="equal">
      <formula>"Significant Positive"</formula>
    </cfRule>
  </conditionalFormatting>
  <conditionalFormatting sqref="N24">
    <cfRule type="cellIs" dxfId="2240" priority="142" operator="equal">
      <formula>"Uncertain"</formula>
    </cfRule>
    <cfRule type="cellIs" dxfId="2239" priority="141" operator="equal">
      <formula>"Minor Negative"</formula>
    </cfRule>
    <cfRule type="cellIs" dxfId="2238" priority="140" operator="equal">
      <formula>"Significant Negative"</formula>
    </cfRule>
    <cfRule type="cellIs" dxfId="2237" priority="145" operator="equal">
      <formula>"Significant Positive"</formula>
    </cfRule>
    <cfRule type="cellIs" dxfId="2236" priority="144" operator="equal">
      <formula>"Minor Positive"</formula>
    </cfRule>
    <cfRule type="cellIs" dxfId="2235" priority="143" operator="equal">
      <formula>"Neutral"</formula>
    </cfRule>
  </conditionalFormatting>
  <conditionalFormatting sqref="N32 N88">
    <cfRule type="cellIs" dxfId="2234" priority="157" operator="equal">
      <formula>"Significant Positive"</formula>
    </cfRule>
    <cfRule type="cellIs" dxfId="2233" priority="152" operator="equal">
      <formula>"Significant Negative"</formula>
    </cfRule>
    <cfRule type="cellIs" dxfId="2232" priority="153" operator="equal">
      <formula>"Minor Negative"</formula>
    </cfRule>
    <cfRule type="cellIs" dxfId="2231" priority="154" operator="equal">
      <formula>"Uncertain"</formula>
    </cfRule>
    <cfRule type="cellIs" dxfId="2230" priority="155" operator="equal">
      <formula>"Neutral"</formula>
    </cfRule>
    <cfRule type="cellIs" dxfId="2229" priority="156" operator="equal">
      <formula>"Minor Positive"</formula>
    </cfRule>
  </conditionalFormatting>
  <conditionalFormatting sqref="N40">
    <cfRule type="cellIs" dxfId="2228" priority="14" operator="equal">
      <formula>"Significant Negative"</formula>
    </cfRule>
    <cfRule type="cellIs" dxfId="2227" priority="15" operator="equal">
      <formula>"Minor Negative"</formula>
    </cfRule>
    <cfRule type="cellIs" dxfId="2226" priority="16" operator="equal">
      <formula>"Uncertain"</formula>
    </cfRule>
    <cfRule type="cellIs" dxfId="2225" priority="17" operator="equal">
      <formula>"Neutral"</formula>
    </cfRule>
    <cfRule type="cellIs" dxfId="2224" priority="18" operator="equal">
      <formula>"Minor Positive"</formula>
    </cfRule>
    <cfRule type="cellIs" dxfId="2223" priority="19" operator="equal">
      <formula>"Significant Positive"</formula>
    </cfRule>
  </conditionalFormatting>
  <conditionalFormatting sqref="N46">
    <cfRule type="cellIs" dxfId="2222" priority="85" operator="equal">
      <formula>"Significant Positive"</formula>
    </cfRule>
    <cfRule type="cellIs" dxfId="2221" priority="84" operator="equal">
      <formula>"Minor Positive"</formula>
    </cfRule>
    <cfRule type="cellIs" dxfId="2220" priority="83" operator="equal">
      <formula>"Neutral"</formula>
    </cfRule>
    <cfRule type="cellIs" dxfId="2219" priority="80" operator="equal">
      <formula>"Significant Negative"</formula>
    </cfRule>
    <cfRule type="cellIs" dxfId="2218" priority="81" operator="equal">
      <formula>"Minor Negative"</formula>
    </cfRule>
    <cfRule type="cellIs" dxfId="2217" priority="82" operator="equal">
      <formula>"Uncertain"</formula>
    </cfRule>
  </conditionalFormatting>
  <conditionalFormatting sqref="N51">
    <cfRule type="cellIs" dxfId="2216" priority="146" operator="equal">
      <formula>"Significant Negative"</formula>
    </cfRule>
    <cfRule type="cellIs" dxfId="2215" priority="148" operator="equal">
      <formula>"Uncertain"</formula>
    </cfRule>
    <cfRule type="cellIs" dxfId="2214" priority="149" operator="equal">
      <formula>"Neutral"</formula>
    </cfRule>
    <cfRule type="cellIs" dxfId="2213" priority="150" operator="equal">
      <formula>"Minor Positive"</formula>
    </cfRule>
    <cfRule type="cellIs" dxfId="2212" priority="151" operator="equal">
      <formula>"Significant Positive"</formula>
    </cfRule>
    <cfRule type="cellIs" dxfId="2211" priority="147" operator="equal">
      <formula>"Minor Negative"</formula>
    </cfRule>
  </conditionalFormatting>
  <conditionalFormatting sqref="N53">
    <cfRule type="cellIs" dxfId="2210" priority="98" operator="equal">
      <formula>"Significant Positive"</formula>
    </cfRule>
    <cfRule type="cellIs" dxfId="2209" priority="93" operator="equal">
      <formula>"Significant Negative"</formula>
    </cfRule>
    <cfRule type="cellIs" dxfId="2208" priority="94" operator="equal">
      <formula>"Minor Negative"</formula>
    </cfRule>
    <cfRule type="cellIs" dxfId="2207" priority="95" operator="equal">
      <formula>"Uncertain"</formula>
    </cfRule>
    <cfRule type="cellIs" dxfId="2206" priority="96" operator="equal">
      <formula>"Neutral"</formula>
    </cfRule>
    <cfRule type="cellIs" dxfId="2205" priority="97" operator="equal">
      <formula>"Minor Positive"</formula>
    </cfRule>
  </conditionalFormatting>
  <conditionalFormatting sqref="N58">
    <cfRule type="cellIs" dxfId="2204" priority="34" operator="equal">
      <formula>"Significant Positive"</formula>
    </cfRule>
    <cfRule type="cellIs" dxfId="2203" priority="32" operator="equal">
      <formula>"Neutral"</formula>
    </cfRule>
    <cfRule type="cellIs" dxfId="2202" priority="31" operator="equal">
      <formula>"Uncertain"</formula>
    </cfRule>
    <cfRule type="cellIs" dxfId="2201" priority="30" operator="equal">
      <formula>"Minor Negative"</formula>
    </cfRule>
    <cfRule type="cellIs" dxfId="2200" priority="29" operator="equal">
      <formula>"Significant Negative"</formula>
    </cfRule>
    <cfRule type="cellIs" dxfId="2199" priority="33" operator="equal">
      <formula>"Minor Positive"</formula>
    </cfRule>
  </conditionalFormatting>
  <conditionalFormatting sqref="N61">
    <cfRule type="cellIs" dxfId="2198" priority="40" operator="equal">
      <formula>"Significant Positive"</formula>
    </cfRule>
    <cfRule type="cellIs" dxfId="2197" priority="39" operator="equal">
      <formula>"Minor Positive"</formula>
    </cfRule>
    <cfRule type="cellIs" dxfId="2196" priority="38" operator="equal">
      <formula>"Neutral"</formula>
    </cfRule>
    <cfRule type="cellIs" dxfId="2195" priority="37" operator="equal">
      <formula>"Uncertain"</formula>
    </cfRule>
    <cfRule type="cellIs" dxfId="2194" priority="36" operator="equal">
      <formula>"Minor Negative"</formula>
    </cfRule>
    <cfRule type="cellIs" dxfId="2193" priority="35" operator="equal">
      <formula>"Significant Negative"</formula>
    </cfRule>
  </conditionalFormatting>
  <conditionalFormatting sqref="N69">
    <cfRule type="cellIs" dxfId="2192" priority="58" operator="equal">
      <formula>"Significant Positive"</formula>
    </cfRule>
    <cfRule type="cellIs" dxfId="2191" priority="56" operator="equal">
      <formula>"Neutral"</formula>
    </cfRule>
    <cfRule type="cellIs" dxfId="2190" priority="55" operator="equal">
      <formula>"Uncertain"</formula>
    </cfRule>
    <cfRule type="cellIs" dxfId="2189" priority="54" operator="equal">
      <formula>"Minor Negative"</formula>
    </cfRule>
    <cfRule type="cellIs" dxfId="2188" priority="53" operator="equal">
      <formula>"Significant Negative"</formula>
    </cfRule>
    <cfRule type="cellIs" dxfId="2187" priority="57" operator="equal">
      <formula>"Minor Positive"</formula>
    </cfRule>
  </conditionalFormatting>
  <conditionalFormatting sqref="N76">
    <cfRule type="cellIs" dxfId="2186" priority="59" operator="equal">
      <formula>"Significant Negative"</formula>
    </cfRule>
    <cfRule type="cellIs" dxfId="2185" priority="63" operator="equal">
      <formula>"Minor Positive"</formula>
    </cfRule>
    <cfRule type="cellIs" dxfId="2184" priority="62" operator="equal">
      <formula>"Neutral"</formula>
    </cfRule>
    <cfRule type="cellIs" dxfId="2183" priority="61" operator="equal">
      <formula>"Uncertain"</formula>
    </cfRule>
    <cfRule type="cellIs" dxfId="2182" priority="64" operator="equal">
      <formula>"Significant Positive"</formula>
    </cfRule>
    <cfRule type="cellIs" dxfId="2181" priority="60" operator="equal">
      <formula>"Minor Negative"</formula>
    </cfRule>
  </conditionalFormatting>
  <conditionalFormatting sqref="N81">
    <cfRule type="cellIs" dxfId="2180" priority="1" operator="equal">
      <formula>"Significant Negative"</formula>
    </cfRule>
    <cfRule type="cellIs" dxfId="2179" priority="6" operator="equal">
      <formula>"Significant Positive"</formula>
    </cfRule>
    <cfRule type="cellIs" dxfId="2178" priority="5" operator="equal">
      <formula>"Minor Positive"</formula>
    </cfRule>
    <cfRule type="cellIs" dxfId="2177" priority="4" operator="equal">
      <formula>"Neutral"</formula>
    </cfRule>
    <cfRule type="cellIs" dxfId="2176" priority="3" operator="equal">
      <formula>"Uncertain"</formula>
    </cfRule>
    <cfRule type="cellIs" dxfId="2175" priority="2" operator="equal">
      <formula>"Minor Negative"</formula>
    </cfRule>
  </conditionalFormatting>
  <dataValidations count="9">
    <dataValidation type="list" allowBlank="1" showInputMessage="1" showErrorMessage="1" sqref="I12:I91" xr:uid="{BE91D111-E1B1-4365-BD98-C4E50A609EC7}">
      <formula1>"Direct,Indirect,N/A"</formula1>
    </dataValidation>
    <dataValidation type="list" allowBlank="1" showInputMessage="1" showErrorMessage="1" sqref="J12 J22:J91" xr:uid="{87E58695-AEDE-4F55-8064-555C293DB681}">
      <formula1>"Low,Medium,High,N/A"</formula1>
    </dataValidation>
    <dataValidation type="list" allowBlank="1" showInputMessage="1" showErrorMessage="1" sqref="K12 K22:K91" xr:uid="{718DE80D-DA26-4369-9C15-1E938E799422}">
      <formula1>"Short(&lt;5yrs),Short/Medium,Medium(10yrs),Medium/Long,Long(20+yrs),N/A"</formula1>
    </dataValidation>
    <dataValidation type="list" allowBlank="1" showInputMessage="1" showErrorMessage="1" sqref="L12 L22:L91" xr:uid="{F62CDC91-E421-4193-BD72-68A982ABFC13}">
      <formula1>"Localised,District-wide,Regional,National,N/A"</formula1>
    </dataValidation>
    <dataValidation type="list" allowBlank="1" showInputMessage="1" showErrorMessage="1" sqref="N12 N88:N91 N22:N80" xr:uid="{6A814A37-A1F5-4E5E-B31E-44D27580A49A}">
      <formula1>"Significant Positive,Minor Positive,Neutral,Uncertain,Minor Negative,Significant Negative"</formula1>
    </dataValidation>
    <dataValidation type="list" allowBlank="1" showInputMessage="1" showErrorMessage="1" sqref="M12:M91" xr:uid="{6057AFE6-748A-41CA-85F7-6F82FEE6FAD9}">
      <formula1>"Permanent/Irreversible,Permanant/Reversible,Temporary/Irreversible,Temporary/Reversible,N/A"</formula1>
    </dataValidation>
    <dataValidation type="list" allowBlank="1" showInputMessage="1" showErrorMessage="1" sqref="D12:D91" xr:uid="{98400542-F62A-4986-B195-F8E76CEB08BF}">
      <formula1>"Yes, No"</formula1>
    </dataValidation>
    <dataValidation type="list" allowBlank="1" showInputMessage="1" showErrorMessage="1" sqref="P88:P91 P12:P39 P46:P60" xr:uid="{D5311270-7A8B-4F9C-A4D4-DAC4614D9A50}">
      <formula1>"Yes,No"</formula1>
    </dataValidation>
    <dataValidation type="list" allowBlank="1" showInputMessage="1" showErrorMessage="1" sqref="N81:N87" xr:uid="{12A2AF95-1D64-4159-A55E-A1F35A0FE6AB}">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44CC0-84F3-4F74-BF06-E2546275EE2E}">
  <sheetPr codeName="Sheet31"/>
  <dimension ref="A1:Z94"/>
  <sheetViews>
    <sheetView showGridLines="0" zoomScale="31" zoomScaleNormal="20" workbookViewId="0">
      <selection activeCell="O58" sqref="O58:P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29.81640625" style="113" customWidth="1"/>
    <col min="18" max="18" width="54.54296875" style="113" customWidth="1"/>
    <col min="19" max="19" width="24"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188</v>
      </c>
      <c r="D1" s="317"/>
      <c r="E1" s="114"/>
      <c r="F1" s="114"/>
      <c r="G1" s="114"/>
      <c r="H1" s="114"/>
      <c r="I1" s="115"/>
      <c r="J1" s="115"/>
      <c r="K1" s="115"/>
      <c r="M1" s="116"/>
      <c r="N1" s="116"/>
      <c r="O1" s="116"/>
    </row>
    <row r="2" spans="1:26" x14ac:dyDescent="0.6">
      <c r="A2" s="112" t="s">
        <v>31</v>
      </c>
      <c r="B2" s="118"/>
      <c r="C2" s="317" t="s">
        <v>188</v>
      </c>
      <c r="D2" s="317"/>
      <c r="E2" s="119"/>
      <c r="F2" s="119"/>
      <c r="G2" s="119"/>
      <c r="H2" s="119"/>
      <c r="M2" s="120"/>
      <c r="N2" s="120"/>
      <c r="O2" s="120"/>
    </row>
    <row r="3" spans="1:26" x14ac:dyDescent="0.6">
      <c r="A3" s="121" t="s">
        <v>32</v>
      </c>
      <c r="B3" s="122"/>
      <c r="C3" s="267" t="s">
        <v>288</v>
      </c>
      <c r="D3" s="267"/>
      <c r="E3" s="119"/>
      <c r="F3" s="119"/>
      <c r="G3" s="119"/>
      <c r="H3" s="119"/>
      <c r="M3" s="120"/>
      <c r="N3" s="120"/>
      <c r="O3" s="120"/>
    </row>
    <row r="4" spans="1:26" x14ac:dyDescent="0.6">
      <c r="A4" s="123" t="s">
        <v>33</v>
      </c>
      <c r="B4" s="124"/>
      <c r="C4" s="318" t="s">
        <v>633</v>
      </c>
      <c r="D4" s="318"/>
      <c r="E4" s="125"/>
      <c r="F4" s="125"/>
      <c r="G4" s="125"/>
      <c r="H4" s="125"/>
      <c r="M4" s="120"/>
      <c r="N4" s="120"/>
      <c r="O4" s="120"/>
    </row>
    <row r="5" spans="1:26" x14ac:dyDescent="0.6">
      <c r="A5" s="121" t="s">
        <v>34</v>
      </c>
      <c r="B5" s="124"/>
      <c r="C5" s="319">
        <v>15</v>
      </c>
      <c r="D5" s="320"/>
      <c r="E5" s="125"/>
      <c r="F5" s="125"/>
      <c r="G5" s="125"/>
      <c r="H5" s="125"/>
      <c r="M5" s="120"/>
      <c r="N5" s="120"/>
      <c r="O5" s="120"/>
    </row>
    <row r="6" spans="1:26" ht="290.14999999999998" customHeight="1" x14ac:dyDescent="0.6">
      <c r="A6" s="121" t="s">
        <v>35</v>
      </c>
      <c r="B6" s="124"/>
      <c r="C6" s="319" t="s">
        <v>634</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0</v>
      </c>
      <c r="H12" s="306">
        <f ca="1">COUNTIFS(INDIRECT("RAG!$C$"&amp;$V12&amp;":$BB$"&amp;$V12),H$11,RAG!$C$3:$BB$3,$B12)</f>
        <v>3</v>
      </c>
      <c r="I12" s="310" t="s">
        <v>306</v>
      </c>
      <c r="J12" s="310" t="s">
        <v>439</v>
      </c>
      <c r="K12" s="310" t="s">
        <v>308</v>
      </c>
      <c r="L12" s="310" t="s">
        <v>309</v>
      </c>
      <c r="M12" s="310" t="s">
        <v>310</v>
      </c>
      <c r="N12" s="279" t="s">
        <v>311</v>
      </c>
      <c r="O12" s="265" t="s">
        <v>635</v>
      </c>
      <c r="P12" s="304" t="s">
        <v>305</v>
      </c>
      <c r="Q12" s="269"/>
      <c r="R12" s="269"/>
      <c r="S12" s="323"/>
      <c r="V12" s="256">
        <f>MATCH(C1, RAG!$B$1:B$55, 0)</f>
        <v>21</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1</v>
      </c>
      <c r="H22" s="283">
        <f ca="1">COUNTIFS(INDIRECT("RAG!$C$"&amp;$V12&amp;":$BB$"&amp;$V12),H$11,RAG!$C$3:$BB$3,$B22)</f>
        <v>1</v>
      </c>
      <c r="I22" s="310" t="s">
        <v>306</v>
      </c>
      <c r="J22" s="307" t="s">
        <v>439</v>
      </c>
      <c r="K22" s="307" t="s">
        <v>323</v>
      </c>
      <c r="L22" s="307" t="s">
        <v>309</v>
      </c>
      <c r="M22" s="307" t="s">
        <v>440</v>
      </c>
      <c r="N22" s="262" t="s">
        <v>311</v>
      </c>
      <c r="O22" s="265" t="s">
        <v>636</v>
      </c>
      <c r="P22" s="304" t="s">
        <v>305</v>
      </c>
      <c r="Q22" s="269"/>
      <c r="R22" s="269"/>
      <c r="S22" s="323"/>
      <c r="V22" s="256"/>
      <c r="Z22" s="113" t="str">
        <f>IF(R22&gt;0,B22&amp;":"&amp;R22&amp;"
","")</f>
        <v/>
      </c>
    </row>
    <row r="23" spans="1:26" ht="299.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62" t="s">
        <v>306</v>
      </c>
      <c r="J24" s="262" t="s">
        <v>307</v>
      </c>
      <c r="K24" s="262" t="s">
        <v>308</v>
      </c>
      <c r="L24" s="262" t="s">
        <v>309</v>
      </c>
      <c r="M24" s="262" t="s">
        <v>310</v>
      </c>
      <c r="N24" s="262" t="s">
        <v>279</v>
      </c>
      <c r="O24" s="265" t="s">
        <v>637</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305</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638</v>
      </c>
      <c r="P32" s="304" t="s">
        <v>305</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463</v>
      </c>
      <c r="K40" s="262" t="s">
        <v>346</v>
      </c>
      <c r="L40" s="262" t="s">
        <v>309</v>
      </c>
      <c r="M40" s="262" t="s">
        <v>310</v>
      </c>
      <c r="N40" s="262" t="s">
        <v>311</v>
      </c>
      <c r="O40" s="265" t="s">
        <v>639</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279</v>
      </c>
      <c r="O46" s="265" t="s">
        <v>640</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2.75"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641</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73" customHeight="1" thickBot="1" x14ac:dyDescent="0.65">
      <c r="A52" s="291"/>
      <c r="B52" s="261"/>
      <c r="C52" s="138" t="s">
        <v>362</v>
      </c>
      <c r="D52" s="134" t="s">
        <v>305</v>
      </c>
      <c r="E52" s="278"/>
      <c r="F52" s="261"/>
      <c r="G52" s="261"/>
      <c r="H52" s="261"/>
      <c r="I52" s="308"/>
      <c r="J52" s="308"/>
      <c r="K52" s="308"/>
      <c r="L52" s="308"/>
      <c r="M52" s="308"/>
      <c r="N52" s="308"/>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309</v>
      </c>
      <c r="M53" s="262" t="s">
        <v>310</v>
      </c>
      <c r="N53" s="262" t="s">
        <v>282</v>
      </c>
      <c r="O53" s="265" t="s">
        <v>642</v>
      </c>
      <c r="P53" s="304" t="s">
        <v>305</v>
      </c>
      <c r="Q53" s="253" t="s">
        <v>643</v>
      </c>
      <c r="R53" s="348"/>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305"/>
      <c r="Q54" s="254"/>
      <c r="R54" s="349"/>
      <c r="S54" s="323"/>
      <c r="V54" s="257"/>
    </row>
    <row r="55" spans="1:26" x14ac:dyDescent="0.6">
      <c r="A55" s="290"/>
      <c r="B55" s="260"/>
      <c r="C55" s="142" t="s">
        <v>367</v>
      </c>
      <c r="D55" s="134" t="s">
        <v>304</v>
      </c>
      <c r="E55" s="293"/>
      <c r="F55" s="284"/>
      <c r="G55" s="284"/>
      <c r="H55" s="284"/>
      <c r="I55" s="263"/>
      <c r="J55" s="263"/>
      <c r="K55" s="263"/>
      <c r="L55" s="263"/>
      <c r="M55" s="263"/>
      <c r="N55" s="263"/>
      <c r="O55" s="266"/>
      <c r="P55" s="305"/>
      <c r="Q55" s="254"/>
      <c r="R55" s="349"/>
      <c r="S55" s="323"/>
      <c r="V55" s="257"/>
    </row>
    <row r="56" spans="1:26" x14ac:dyDescent="0.6">
      <c r="A56" s="290"/>
      <c r="B56" s="260"/>
      <c r="C56" s="134" t="s">
        <v>368</v>
      </c>
      <c r="D56" s="134" t="s">
        <v>304</v>
      </c>
      <c r="E56" s="293"/>
      <c r="F56" s="284"/>
      <c r="G56" s="284"/>
      <c r="H56" s="284"/>
      <c r="I56" s="263"/>
      <c r="J56" s="263"/>
      <c r="K56" s="263"/>
      <c r="L56" s="263"/>
      <c r="M56" s="263"/>
      <c r="N56" s="263"/>
      <c r="O56" s="266"/>
      <c r="P56" s="305"/>
      <c r="Q56" s="254"/>
      <c r="R56" s="349"/>
      <c r="S56" s="323"/>
      <c r="V56" s="257"/>
    </row>
    <row r="57" spans="1:26" ht="86.5" customHeight="1" thickBot="1" x14ac:dyDescent="0.65">
      <c r="A57" s="291"/>
      <c r="B57" s="261"/>
      <c r="C57" s="135" t="s">
        <v>369</v>
      </c>
      <c r="D57" s="134" t="s">
        <v>305</v>
      </c>
      <c r="E57" s="294"/>
      <c r="F57" s="285"/>
      <c r="G57" s="285"/>
      <c r="H57" s="285"/>
      <c r="I57" s="279"/>
      <c r="J57" s="279"/>
      <c r="K57" s="279"/>
      <c r="L57" s="279"/>
      <c r="M57" s="279"/>
      <c r="N57" s="279"/>
      <c r="O57" s="267"/>
      <c r="P57" s="306"/>
      <c r="Q57" s="282"/>
      <c r="R57" s="350"/>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65" t="s">
        <v>644</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293.5"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262" t="s">
        <v>249</v>
      </c>
      <c r="J61" s="262" t="s">
        <v>249</v>
      </c>
      <c r="K61" s="262" t="s">
        <v>249</v>
      </c>
      <c r="L61" s="262" t="s">
        <v>249</v>
      </c>
      <c r="M61" s="262" t="s">
        <v>249</v>
      </c>
      <c r="N61" s="262" t="s">
        <v>280</v>
      </c>
      <c r="O61" s="265" t="s">
        <v>645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646</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14.6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2.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647</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90.6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97.64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eatvq9Fb8Ev9DDwTmnwhbSrUFrr0xJBVu522Tp6+3gA56ipnNK2cpMduy+N0c4RaF5ftYMkz4gfN7DpTW7oUbg==" saltValue="VD/D1Qr1vINlOku7ts2+1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174" priority="7">
      <formula>$D12="No"</formula>
    </cfRule>
  </conditionalFormatting>
  <conditionalFormatting sqref="F12:F91">
    <cfRule type="cellIs" dxfId="2173" priority="10" operator="greaterThan">
      <formula>0</formula>
    </cfRule>
  </conditionalFormatting>
  <conditionalFormatting sqref="G12:G91">
    <cfRule type="cellIs" dxfId="2172" priority="9" operator="greaterThan">
      <formula>0</formula>
    </cfRule>
  </conditionalFormatting>
  <conditionalFormatting sqref="H12:H91">
    <cfRule type="cellIs" dxfId="2171" priority="8" operator="greaterThan">
      <formula>0</formula>
    </cfRule>
  </conditionalFormatting>
  <conditionalFormatting sqref="N12">
    <cfRule type="cellIs" dxfId="2170" priority="40" operator="equal">
      <formula>"Significant Positive"</formula>
    </cfRule>
    <cfRule type="cellIs" dxfId="2169" priority="41" operator="equal">
      <formula>"Neutral"</formula>
    </cfRule>
    <cfRule type="cellIs" dxfId="2168" priority="37" operator="equal">
      <formula>"Minor Negative"</formula>
    </cfRule>
    <cfRule type="cellIs" dxfId="2167" priority="38" operator="equal">
      <formula>"Significant Negative"</formula>
    </cfRule>
    <cfRule type="cellIs" dxfId="2166" priority="39" operator="equal">
      <formula>"Minor Positive"</formula>
    </cfRule>
  </conditionalFormatting>
  <conditionalFormatting sqref="N22">
    <cfRule type="cellIs" dxfId="2165" priority="46" operator="equal">
      <formula>"Minor Positive"</formula>
    </cfRule>
    <cfRule type="cellIs" dxfId="2164" priority="45" operator="equal">
      <formula>"Neutral"</formula>
    </cfRule>
    <cfRule type="cellIs" dxfId="2163" priority="44" operator="equal">
      <formula>"Uncertain"</formula>
    </cfRule>
    <cfRule type="cellIs" dxfId="2162" priority="43" operator="equal">
      <formula>"Minor Negative"</formula>
    </cfRule>
    <cfRule type="cellIs" dxfId="2161" priority="47" operator="equal">
      <formula>"Significant Positive"</formula>
    </cfRule>
    <cfRule type="cellIs" dxfId="2160" priority="42" operator="equal">
      <formula>"Significant Negative"</formula>
    </cfRule>
  </conditionalFormatting>
  <conditionalFormatting sqref="N24">
    <cfRule type="cellIs" dxfId="2159" priority="50" operator="equal">
      <formula>"Uncertain"</formula>
    </cfRule>
    <cfRule type="cellIs" dxfId="2158" priority="52" operator="equal">
      <formula>"Minor Positive"</formula>
    </cfRule>
    <cfRule type="cellIs" dxfId="2157" priority="48" operator="equal">
      <formula>"Significant Negative"</formula>
    </cfRule>
    <cfRule type="cellIs" dxfId="2156" priority="49" operator="equal">
      <formula>"Minor Negative"</formula>
    </cfRule>
    <cfRule type="cellIs" dxfId="2155" priority="51" operator="equal">
      <formula>"Neutral"</formula>
    </cfRule>
    <cfRule type="cellIs" dxfId="2154" priority="53" operator="equal">
      <formula>"Significant Positive"</formula>
    </cfRule>
  </conditionalFormatting>
  <conditionalFormatting sqref="N32">
    <cfRule type="cellIs" dxfId="2153" priority="58" operator="equal">
      <formula>"Minor Positive"</formula>
    </cfRule>
    <cfRule type="cellIs" dxfId="2152" priority="57" operator="equal">
      <formula>"Neutral"</formula>
    </cfRule>
    <cfRule type="cellIs" dxfId="2151" priority="56" operator="equal">
      <formula>"Uncertain"</formula>
    </cfRule>
    <cfRule type="cellIs" dxfId="2150" priority="55" operator="equal">
      <formula>"Minor Negative"</formula>
    </cfRule>
    <cfRule type="cellIs" dxfId="2149" priority="54" operator="equal">
      <formula>"Significant Negative"</formula>
    </cfRule>
    <cfRule type="cellIs" dxfId="2148" priority="59" operator="equal">
      <formula>"Significant Positive"</formula>
    </cfRule>
  </conditionalFormatting>
  <conditionalFormatting sqref="N40">
    <cfRule type="cellIs" dxfId="2147" priority="61" operator="equal">
      <formula>"Minor Negative"</formula>
    </cfRule>
    <cfRule type="cellIs" dxfId="2146" priority="62" operator="equal">
      <formula>"Uncertain"</formula>
    </cfRule>
    <cfRule type="cellIs" dxfId="2145" priority="63" operator="equal">
      <formula>"Neutral"</formula>
    </cfRule>
    <cfRule type="cellIs" dxfId="2144" priority="64" operator="equal">
      <formula>"Minor Positive"</formula>
    </cfRule>
    <cfRule type="cellIs" dxfId="2143" priority="65" operator="equal">
      <formula>"Significant Positive"</formula>
    </cfRule>
    <cfRule type="cellIs" dxfId="2142" priority="60" operator="equal">
      <formula>"Significant Negative"</formula>
    </cfRule>
  </conditionalFormatting>
  <conditionalFormatting sqref="N46">
    <cfRule type="cellIs" dxfId="2141" priority="66" operator="equal">
      <formula>"Significant Negative"</formula>
    </cfRule>
    <cfRule type="cellIs" dxfId="2140" priority="67" operator="equal">
      <formula>"Minor Negative"</formula>
    </cfRule>
    <cfRule type="cellIs" dxfId="2139" priority="68" operator="equal">
      <formula>"Uncertain"</formula>
    </cfRule>
    <cfRule type="cellIs" dxfId="2138" priority="69" operator="equal">
      <formula>"Neutral"</formula>
    </cfRule>
    <cfRule type="cellIs" dxfId="2137" priority="70" operator="equal">
      <formula>"Minor Positive"</formula>
    </cfRule>
    <cfRule type="cellIs" dxfId="2136" priority="71" operator="equal">
      <formula>"Significant Positive"</formula>
    </cfRule>
  </conditionalFormatting>
  <conditionalFormatting sqref="N51">
    <cfRule type="cellIs" dxfId="2135" priority="72" operator="equal">
      <formula>"Significant Negative"</formula>
    </cfRule>
    <cfRule type="cellIs" dxfId="2134" priority="73" operator="equal">
      <formula>"Minor Negative"</formula>
    </cfRule>
    <cfRule type="cellIs" dxfId="2133" priority="74" operator="equal">
      <formula>"Uncertain"</formula>
    </cfRule>
    <cfRule type="cellIs" dxfId="2132" priority="75" operator="equal">
      <formula>"Neutral"</formula>
    </cfRule>
    <cfRule type="cellIs" dxfId="2131" priority="76" operator="equal">
      <formula>"Minor Positive"</formula>
    </cfRule>
    <cfRule type="cellIs" dxfId="2130" priority="77" operator="equal">
      <formula>"Significant Positive"</formula>
    </cfRule>
  </conditionalFormatting>
  <conditionalFormatting sqref="N53">
    <cfRule type="cellIs" dxfId="2129" priority="31" operator="equal">
      <formula>"Significant Positive"</formula>
    </cfRule>
    <cfRule type="cellIs" dxfId="2128" priority="30" operator="equal">
      <formula>"Minor Positive"</formula>
    </cfRule>
    <cfRule type="cellIs" dxfId="2127" priority="29" operator="equal">
      <formula>"Neutral"</formula>
    </cfRule>
    <cfRule type="cellIs" dxfId="2126" priority="27" operator="equal">
      <formula>"Minor Negative"</formula>
    </cfRule>
    <cfRule type="cellIs" dxfId="2125" priority="26" operator="equal">
      <formula>"Significant Negative"</formula>
    </cfRule>
    <cfRule type="cellIs" dxfId="2124" priority="28" operator="equal">
      <formula>"Uncertain"</formula>
    </cfRule>
  </conditionalFormatting>
  <conditionalFormatting sqref="N58">
    <cfRule type="cellIs" dxfId="2123" priority="24" operator="equal">
      <formula>"Minor Positive"</formula>
    </cfRule>
    <cfRule type="cellIs" dxfId="2122" priority="20" operator="equal">
      <formula>"Significant Negative"</formula>
    </cfRule>
    <cfRule type="cellIs" dxfId="2121" priority="21" operator="equal">
      <formula>"Minor Negative"</formula>
    </cfRule>
    <cfRule type="cellIs" dxfId="2120" priority="22" operator="equal">
      <formula>"Uncertain"</formula>
    </cfRule>
    <cfRule type="cellIs" dxfId="2119" priority="23" operator="equal">
      <formula>"Neutral"</formula>
    </cfRule>
    <cfRule type="cellIs" dxfId="2118" priority="25" operator="equal">
      <formula>"Significant Positive"</formula>
    </cfRule>
  </conditionalFormatting>
  <conditionalFormatting sqref="N61">
    <cfRule type="cellIs" dxfId="2117" priority="90" operator="equal">
      <formula>"Significant Negative"</formula>
    </cfRule>
    <cfRule type="cellIs" dxfId="2116" priority="91" operator="equal">
      <formula>"Minor Negative"</formula>
    </cfRule>
    <cfRule type="cellIs" dxfId="2115" priority="92" operator="equal">
      <formula>"Uncertain"</formula>
    </cfRule>
    <cfRule type="cellIs" dxfId="2114" priority="93" operator="equal">
      <formula>"Neutral"</formula>
    </cfRule>
    <cfRule type="cellIs" dxfId="2113" priority="94" operator="equal">
      <formula>"Minor Positive"</formula>
    </cfRule>
    <cfRule type="cellIs" dxfId="2112" priority="95" operator="equal">
      <formula>"Significant Positive"</formula>
    </cfRule>
  </conditionalFormatting>
  <conditionalFormatting sqref="N69">
    <cfRule type="cellIs" dxfId="2111" priority="16" operator="equal">
      <formula>"Uncertain"</formula>
    </cfRule>
    <cfRule type="cellIs" dxfId="2110" priority="17" operator="equal">
      <formula>"Neutral"</formula>
    </cfRule>
    <cfRule type="cellIs" dxfId="2109" priority="18" operator="equal">
      <formula>"Minor Positive"</formula>
    </cfRule>
    <cfRule type="cellIs" dxfId="2108" priority="19" operator="equal">
      <formula>"Significant Positive"</formula>
    </cfRule>
    <cfRule type="cellIs" dxfId="2107" priority="14" operator="equal">
      <formula>"Significant Negative"</formula>
    </cfRule>
    <cfRule type="cellIs" dxfId="2106" priority="15" operator="equal">
      <formula>"Minor Negative"</formula>
    </cfRule>
  </conditionalFormatting>
  <conditionalFormatting sqref="N76">
    <cfRule type="cellIs" dxfId="2105" priority="102" operator="equal">
      <formula>"Significant Negative"</formula>
    </cfRule>
    <cfRule type="cellIs" dxfId="2104" priority="103" operator="equal">
      <formula>"Minor Negative"</formula>
    </cfRule>
    <cfRule type="cellIs" dxfId="2103" priority="104" operator="equal">
      <formula>"Uncertain"</formula>
    </cfRule>
    <cfRule type="cellIs" dxfId="2102" priority="105" operator="equal">
      <formula>"Neutral"</formula>
    </cfRule>
    <cfRule type="cellIs" dxfId="2101" priority="106" operator="equal">
      <formula>"Minor Positive"</formula>
    </cfRule>
    <cfRule type="cellIs" dxfId="2100" priority="107" operator="equal">
      <formula>"Significant Positive"</formula>
    </cfRule>
  </conditionalFormatting>
  <conditionalFormatting sqref="N81">
    <cfRule type="cellIs" dxfId="2099" priority="6" operator="equal">
      <formula>"Significant Positive"</formula>
    </cfRule>
    <cfRule type="cellIs" dxfId="2098" priority="5" operator="equal">
      <formula>"Minor Positive"</formula>
    </cfRule>
    <cfRule type="cellIs" dxfId="2097" priority="4" operator="equal">
      <formula>"Neutral"</formula>
    </cfRule>
    <cfRule type="cellIs" dxfId="2096" priority="3" operator="equal">
      <formula>"Uncertain"</formula>
    </cfRule>
    <cfRule type="cellIs" dxfId="2095" priority="2" operator="equal">
      <formula>"Minor Negative"</formula>
    </cfRule>
    <cfRule type="cellIs" dxfId="2094" priority="1" operator="equal">
      <formula>"Significant Negative"</formula>
    </cfRule>
  </conditionalFormatting>
  <conditionalFormatting sqref="N88">
    <cfRule type="cellIs" dxfId="2093" priority="114" operator="equal">
      <formula>"Significant Negative"</formula>
    </cfRule>
    <cfRule type="cellIs" dxfId="2092" priority="115" operator="equal">
      <formula>"Minor Negative"</formula>
    </cfRule>
    <cfRule type="cellIs" dxfId="2091" priority="116" operator="equal">
      <formula>"Uncertain"</formula>
    </cfRule>
    <cfRule type="cellIs" dxfId="2090" priority="117" operator="equal">
      <formula>"Neutral"</formula>
    </cfRule>
    <cfRule type="cellIs" dxfId="2089" priority="118" operator="equal">
      <formula>"Minor Positive"</formula>
    </cfRule>
    <cfRule type="cellIs" dxfId="2088" priority="119" operator="equal">
      <formula>"Significant Positive"</formula>
    </cfRule>
  </conditionalFormatting>
  <dataValidations count="9">
    <dataValidation type="list" allowBlank="1" showInputMessage="1" showErrorMessage="1" sqref="M12:M91" xr:uid="{B08D63F3-A738-4B54-A117-7FC9CBBB8F0A}">
      <formula1>"Permanent/Irreversible,Permanant/Reversible,Temporary/Irreversible,Temporary/Reversible,N/A"</formula1>
    </dataValidation>
    <dataValidation type="list" allowBlank="1" showInputMessage="1" showErrorMessage="1" sqref="P88:P91" xr:uid="{02EF61B7-9178-4358-991D-7E9DC79BD479}">
      <formula1>"Yes,No"</formula1>
    </dataValidation>
    <dataValidation type="list" allowBlank="1" showInputMessage="1" showErrorMessage="1" sqref="N12 N88:N91 N22:N80" xr:uid="{B56A1BCC-5769-4862-952D-5F9E5667EBAA}">
      <formula1>"Significant Positive,Minor Positive,Neutral,Uncertain,Minor Negative,Significant Negative"</formula1>
    </dataValidation>
    <dataValidation type="list" allowBlank="1" showInputMessage="1" showErrorMessage="1" sqref="L12 L22:L91" xr:uid="{7CFE2371-FE59-4B92-AD5E-1021AE979E00}">
      <formula1>"Localised,District-wide,Regional,National,N/A"</formula1>
    </dataValidation>
    <dataValidation type="list" allowBlank="1" showInputMessage="1" showErrorMessage="1" sqref="K12 K22:K91" xr:uid="{83DD405D-FB81-41B1-83A1-9694F95C1CCB}">
      <formula1>"Short(&lt;5yrs),Short/Medium,Medium(10yrs),Medium/Long,Long(20+yrs),N/A"</formula1>
    </dataValidation>
    <dataValidation type="list" allowBlank="1" showInputMessage="1" showErrorMessage="1" sqref="J12 J22:J91" xr:uid="{99ED01BD-6ADB-4F37-8761-23BFFAFFA39F}">
      <formula1>"Low,Medium,High,N/A"</formula1>
    </dataValidation>
    <dataValidation type="list" allowBlank="1" showInputMessage="1" showErrorMessage="1" sqref="I12:I91" xr:uid="{67C698DA-F847-4D5E-B4D0-23D89F0A004E}">
      <formula1>"Direct,Indirect,N/A"</formula1>
    </dataValidation>
    <dataValidation type="list" allowBlank="1" showInputMessage="1" showErrorMessage="1" sqref="D12:D91" xr:uid="{208EB7BE-3164-4812-8E00-48F60E52A36C}">
      <formula1>"Yes, No"</formula1>
    </dataValidation>
    <dataValidation type="list" allowBlank="1" showInputMessage="1" showErrorMessage="1" sqref="N81:N87" xr:uid="{37C38F0C-D3B9-4F6E-8D87-E5260EDCE996}">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EE545-E0CF-48B1-A760-ED731D40BEBF}">
  <sheetPr codeName="Sheet30"/>
  <dimension ref="A1:Z94"/>
  <sheetViews>
    <sheetView showGridLines="0" zoomScale="43"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453125" style="113" customWidth="1"/>
    <col min="16" max="16" width="16.54296875" style="113" customWidth="1"/>
    <col min="17" max="17" width="42.453125" style="113" customWidth="1"/>
    <col min="18" max="18" width="55.54296875" style="113" customWidth="1"/>
    <col min="19" max="19" width="23.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189</v>
      </c>
      <c r="D1" s="317"/>
      <c r="E1" s="114"/>
      <c r="F1" s="114"/>
      <c r="G1" s="114"/>
      <c r="H1" s="114"/>
      <c r="I1" s="115"/>
      <c r="J1" s="115"/>
      <c r="K1" s="115"/>
      <c r="M1" s="116"/>
      <c r="N1" s="116"/>
      <c r="O1" s="116"/>
    </row>
    <row r="2" spans="1:26" x14ac:dyDescent="0.6">
      <c r="A2" s="112" t="s">
        <v>31</v>
      </c>
      <c r="B2" s="118"/>
      <c r="C2" s="266" t="s">
        <v>648</v>
      </c>
      <c r="D2" s="266"/>
      <c r="E2" s="119"/>
      <c r="F2" s="119"/>
      <c r="G2" s="119"/>
      <c r="H2" s="119"/>
      <c r="M2" s="120"/>
      <c r="N2" s="120"/>
      <c r="O2" s="120"/>
    </row>
    <row r="3" spans="1:26" x14ac:dyDescent="0.6">
      <c r="A3" s="121" t="s">
        <v>32</v>
      </c>
      <c r="B3" s="122"/>
      <c r="C3" s="267" t="s">
        <v>288</v>
      </c>
      <c r="D3" s="267"/>
      <c r="E3" s="119"/>
      <c r="F3" s="119"/>
      <c r="G3" s="119"/>
      <c r="H3" s="119"/>
      <c r="M3" s="120"/>
      <c r="N3" s="120"/>
      <c r="O3" s="120"/>
    </row>
    <row r="4" spans="1:26" x14ac:dyDescent="0.6">
      <c r="A4" s="123" t="s">
        <v>33</v>
      </c>
      <c r="B4" s="124"/>
      <c r="C4" s="318" t="s">
        <v>649</v>
      </c>
      <c r="D4" s="318"/>
      <c r="E4" s="125"/>
      <c r="F4" s="125"/>
      <c r="G4" s="125"/>
      <c r="H4" s="125"/>
      <c r="M4" s="120"/>
      <c r="N4" s="120"/>
      <c r="O4" s="120"/>
    </row>
    <row r="5" spans="1:26" x14ac:dyDescent="0.6">
      <c r="A5" s="121" t="s">
        <v>34</v>
      </c>
      <c r="B5" s="124"/>
      <c r="C5" s="346">
        <v>0.47</v>
      </c>
      <c r="D5" s="347"/>
      <c r="E5" s="125"/>
      <c r="F5" s="125"/>
      <c r="G5" s="125"/>
      <c r="H5" s="125"/>
      <c r="M5" s="120"/>
      <c r="N5" s="120"/>
      <c r="O5" s="120"/>
    </row>
    <row r="6" spans="1:26" ht="80.150000000000006" customHeight="1" x14ac:dyDescent="0.6">
      <c r="A6" s="121" t="s">
        <v>35</v>
      </c>
      <c r="B6" s="124"/>
      <c r="C6" s="319" t="s">
        <v>650</v>
      </c>
      <c r="D6" s="320"/>
      <c r="E6" s="157"/>
      <c r="F6" s="158"/>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0</v>
      </c>
      <c r="H12" s="306">
        <f ca="1">COUNTIFS(INDIRECT("RAG!$C$"&amp;$V12&amp;":$BB$"&amp;$V12),H$11,RAG!$C$3:$BB$3,$B12)</f>
        <v>2</v>
      </c>
      <c r="I12" s="310" t="s">
        <v>306</v>
      </c>
      <c r="J12" s="310" t="s">
        <v>439</v>
      </c>
      <c r="K12" s="310" t="s">
        <v>308</v>
      </c>
      <c r="L12" s="310" t="s">
        <v>309</v>
      </c>
      <c r="M12" s="310" t="s">
        <v>310</v>
      </c>
      <c r="N12" s="279" t="s">
        <v>311</v>
      </c>
      <c r="O12" s="265" t="s">
        <v>651</v>
      </c>
      <c r="P12" s="304" t="s">
        <v>305</v>
      </c>
      <c r="Q12" s="269"/>
      <c r="R12" s="269"/>
      <c r="S12" s="351"/>
      <c r="V12" s="256">
        <f>MATCH(C1, RAG!$B$1:B$55, 0)</f>
        <v>22</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51"/>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51"/>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51"/>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51"/>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51"/>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51"/>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51"/>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51"/>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51"/>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1</v>
      </c>
      <c r="H22" s="283">
        <f ca="1">COUNTIFS(INDIRECT("RAG!$C$"&amp;$V12&amp;":$BB$"&amp;$V12),H$11,RAG!$C$3:$BB$3,$B22)</f>
        <v>1</v>
      </c>
      <c r="I22" s="310" t="s">
        <v>306</v>
      </c>
      <c r="J22" s="307" t="s">
        <v>439</v>
      </c>
      <c r="K22" s="307" t="s">
        <v>323</v>
      </c>
      <c r="L22" s="307" t="s">
        <v>309</v>
      </c>
      <c r="M22" s="307" t="s">
        <v>440</v>
      </c>
      <c r="N22" s="262" t="s">
        <v>311</v>
      </c>
      <c r="O22" s="265" t="s">
        <v>652</v>
      </c>
      <c r="P22" s="304" t="s">
        <v>305</v>
      </c>
      <c r="Q22" s="269"/>
      <c r="R22" s="269"/>
      <c r="S22" s="323"/>
      <c r="V22" s="256"/>
      <c r="Z22" s="113" t="str">
        <f>IF(R22&gt;0,B22&amp;":"&amp;R22&amp;"
","")</f>
        <v/>
      </c>
    </row>
    <row r="23" spans="1:26" ht="320.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62" t="s">
        <v>306</v>
      </c>
      <c r="J24" s="262" t="s">
        <v>307</v>
      </c>
      <c r="K24" s="262" t="s">
        <v>308</v>
      </c>
      <c r="L24" s="262" t="s">
        <v>309</v>
      </c>
      <c r="M24" s="262" t="s">
        <v>310</v>
      </c>
      <c r="N24" s="262" t="s">
        <v>279</v>
      </c>
      <c r="O24" s="265" t="s">
        <v>653</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654</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655</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279</v>
      </c>
      <c r="O46" s="265" t="s">
        <v>656</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5.39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641</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70.64999999999998"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309</v>
      </c>
      <c r="M53" s="262" t="s">
        <v>310</v>
      </c>
      <c r="N53" s="262"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88.7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88.75"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279</v>
      </c>
      <c r="O58" s="265" t="s">
        <v>658</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78.5"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262" t="s">
        <v>249</v>
      </c>
      <c r="J61" s="262" t="s">
        <v>249</v>
      </c>
      <c r="K61" s="262" t="s">
        <v>249</v>
      </c>
      <c r="L61" s="262" t="s">
        <v>249</v>
      </c>
      <c r="M61" s="262" t="s">
        <v>249</v>
      </c>
      <c r="N61" s="262" t="s">
        <v>280</v>
      </c>
      <c r="O61" s="265" t="s">
        <v>645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53"/>
      <c r="R69" s="253"/>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82"/>
      <c r="R75" s="282"/>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4.7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659</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85.7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94"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2" spans="1:26" ht="294" customHeight="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CQSd0MWPUwzI3wmU8RuWnk2GZZgVv/jUv+RgNl65PBmYORzPWDmZy0w4J+jxe3/WBydxPFx0DFEmICGKFpXRTA==" saltValue="TJMdUVCC6f6mdUaRDlpSu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Q24:Q31"/>
    <mergeCell ref="R24:R31"/>
    <mergeCell ref="H32:H39"/>
    <mergeCell ref="I32:I39"/>
    <mergeCell ref="J32:J39"/>
    <mergeCell ref="K32:K39"/>
    <mergeCell ref="L32:L39"/>
    <mergeCell ref="M32:M39"/>
    <mergeCell ref="I10:R10"/>
    <mergeCell ref="H12:H21"/>
    <mergeCell ref="O12:O21"/>
    <mergeCell ref="P12:P21"/>
    <mergeCell ref="Q12:Q21"/>
    <mergeCell ref="R12:R21"/>
    <mergeCell ref="O40:O45"/>
    <mergeCell ref="P40:P45"/>
    <mergeCell ref="C1:D1"/>
    <mergeCell ref="C2:D2"/>
    <mergeCell ref="C3:D3"/>
    <mergeCell ref="C4:D4"/>
    <mergeCell ref="C5:D5"/>
    <mergeCell ref="C6:D6"/>
    <mergeCell ref="C7:D7"/>
    <mergeCell ref="C8:D8"/>
    <mergeCell ref="A10:C10"/>
    <mergeCell ref="O24:O31"/>
    <mergeCell ref="P24:P31"/>
    <mergeCell ref="A12:A21"/>
    <mergeCell ref="B12:B21"/>
    <mergeCell ref="E12:E21"/>
    <mergeCell ref="F12:F21"/>
    <mergeCell ref="G12:G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M51:M52"/>
    <mergeCell ref="N51:N52"/>
    <mergeCell ref="A53:A57"/>
    <mergeCell ref="B53:B57"/>
    <mergeCell ref="E53:E57"/>
    <mergeCell ref="F53:F57"/>
    <mergeCell ref="G53:G57"/>
    <mergeCell ref="I51:I52"/>
    <mergeCell ref="J51:J52"/>
    <mergeCell ref="K51:K52"/>
    <mergeCell ref="L51:L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087" priority="7">
      <formula>$D12="No"</formula>
    </cfRule>
  </conditionalFormatting>
  <conditionalFormatting sqref="F12:F91">
    <cfRule type="cellIs" dxfId="2086" priority="10" operator="greaterThan">
      <formula>0</formula>
    </cfRule>
  </conditionalFormatting>
  <conditionalFormatting sqref="G12:G91">
    <cfRule type="cellIs" dxfId="2085" priority="9" operator="greaterThan">
      <formula>0</formula>
    </cfRule>
  </conditionalFormatting>
  <conditionalFormatting sqref="H12:H91">
    <cfRule type="cellIs" dxfId="2084" priority="8" operator="greaterThan">
      <formula>0</formula>
    </cfRule>
  </conditionalFormatting>
  <conditionalFormatting sqref="N12">
    <cfRule type="cellIs" dxfId="2083" priority="91" operator="equal">
      <formula>"Significant Positive"</formula>
    </cfRule>
    <cfRule type="cellIs" dxfId="2082" priority="92" operator="equal">
      <formula>"Neutral"</formula>
    </cfRule>
    <cfRule type="cellIs" dxfId="2081" priority="90" operator="equal">
      <formula>"Minor Positive"</formula>
    </cfRule>
    <cfRule type="cellIs" dxfId="2080" priority="88" operator="equal">
      <formula>"Minor Negative"</formula>
    </cfRule>
    <cfRule type="cellIs" dxfId="2079" priority="89" operator="equal">
      <formula>"Significant Negative"</formula>
    </cfRule>
  </conditionalFormatting>
  <conditionalFormatting sqref="N22">
    <cfRule type="cellIs" dxfId="2078" priority="97" operator="equal">
      <formula>"Minor Positive"</formula>
    </cfRule>
    <cfRule type="cellIs" dxfId="2077" priority="93" operator="equal">
      <formula>"Significant Negative"</formula>
    </cfRule>
    <cfRule type="cellIs" dxfId="2076" priority="94" operator="equal">
      <formula>"Minor Negative"</formula>
    </cfRule>
    <cfRule type="cellIs" dxfId="2075" priority="95" operator="equal">
      <formula>"Uncertain"</formula>
    </cfRule>
    <cfRule type="cellIs" dxfId="2074" priority="98" operator="equal">
      <formula>"Significant Positive"</formula>
    </cfRule>
    <cfRule type="cellIs" dxfId="2073" priority="96" operator="equal">
      <formula>"Neutral"</formula>
    </cfRule>
  </conditionalFormatting>
  <conditionalFormatting sqref="N24">
    <cfRule type="cellIs" dxfId="2072" priority="104" operator="equal">
      <formula>"Significant Positive"</formula>
    </cfRule>
    <cfRule type="cellIs" dxfId="2071" priority="103" operator="equal">
      <formula>"Minor Positive"</formula>
    </cfRule>
    <cfRule type="cellIs" dxfId="2070" priority="102" operator="equal">
      <formula>"Neutral"</formula>
    </cfRule>
    <cfRule type="cellIs" dxfId="2069" priority="101" operator="equal">
      <formula>"Uncertain"</formula>
    </cfRule>
    <cfRule type="cellIs" dxfId="2068" priority="100" operator="equal">
      <formula>"Minor Negative"</formula>
    </cfRule>
    <cfRule type="cellIs" dxfId="2067" priority="99" operator="equal">
      <formula>"Significant Negative"</formula>
    </cfRule>
  </conditionalFormatting>
  <conditionalFormatting sqref="N32">
    <cfRule type="cellIs" dxfId="2066" priority="108" operator="equal">
      <formula>"Neutral"</formula>
    </cfRule>
    <cfRule type="cellIs" dxfId="2065" priority="107" operator="equal">
      <formula>"Uncertain"</formula>
    </cfRule>
    <cfRule type="cellIs" dxfId="2064" priority="106" operator="equal">
      <formula>"Minor Negative"</formula>
    </cfRule>
    <cfRule type="cellIs" dxfId="2063" priority="105" operator="equal">
      <formula>"Significant Negative"</formula>
    </cfRule>
    <cfRule type="cellIs" dxfId="2062" priority="110" operator="equal">
      <formula>"Significant Positive"</formula>
    </cfRule>
    <cfRule type="cellIs" dxfId="2061" priority="109" operator="equal">
      <formula>"Minor Positive"</formula>
    </cfRule>
  </conditionalFormatting>
  <conditionalFormatting sqref="N40">
    <cfRule type="cellIs" dxfId="2060" priority="48" operator="equal">
      <formula>"Significant Positive"</formula>
    </cfRule>
    <cfRule type="cellIs" dxfId="2059" priority="43" operator="equal">
      <formula>"Significant Negative"</formula>
    </cfRule>
    <cfRule type="cellIs" dxfId="2058" priority="44" operator="equal">
      <formula>"Minor Negative"</formula>
    </cfRule>
    <cfRule type="cellIs" dxfId="2057" priority="45" operator="equal">
      <formula>"Uncertain"</formula>
    </cfRule>
    <cfRule type="cellIs" dxfId="2056" priority="46" operator="equal">
      <formula>"Neutral"</formula>
    </cfRule>
    <cfRule type="cellIs" dxfId="2055" priority="47" operator="equal">
      <formula>"Minor Positive"</formula>
    </cfRule>
  </conditionalFormatting>
  <conditionalFormatting sqref="N46">
    <cfRule type="cellIs" dxfId="2054" priority="118" operator="equal">
      <formula>"Minor Negative"</formula>
    </cfRule>
    <cfRule type="cellIs" dxfId="2053" priority="117" operator="equal">
      <formula>"Significant Negative"</formula>
    </cfRule>
    <cfRule type="cellIs" dxfId="2052" priority="119" operator="equal">
      <formula>"Uncertain"</formula>
    </cfRule>
    <cfRule type="cellIs" dxfId="2051" priority="120" operator="equal">
      <formula>"Neutral"</formula>
    </cfRule>
    <cfRule type="cellIs" dxfId="2050" priority="121" operator="equal">
      <formula>"Minor Positive"</formula>
    </cfRule>
    <cfRule type="cellIs" dxfId="2049" priority="122" operator="equal">
      <formula>"Significant Positive"</formula>
    </cfRule>
  </conditionalFormatting>
  <conditionalFormatting sqref="N51">
    <cfRule type="cellIs" dxfId="2048" priority="21" operator="equal">
      <formula>"Minor Negative"</formula>
    </cfRule>
    <cfRule type="cellIs" dxfId="2047" priority="25" operator="equal">
      <formula>"Significant Positive"</formula>
    </cfRule>
    <cfRule type="cellIs" dxfId="2046" priority="23" operator="equal">
      <formula>"Neutral"</formula>
    </cfRule>
    <cfRule type="cellIs" dxfId="2045" priority="24" operator="equal">
      <formula>"Minor Positive"</formula>
    </cfRule>
    <cfRule type="cellIs" dxfId="2044" priority="22" operator="equal">
      <formula>"Uncertain"</formula>
    </cfRule>
    <cfRule type="cellIs" dxfId="2043" priority="20" operator="equal">
      <formula>"Significant Negative"</formula>
    </cfRule>
  </conditionalFormatting>
  <conditionalFormatting sqref="N53">
    <cfRule type="cellIs" dxfId="2042" priority="33" operator="equal">
      <formula>"Minor Negative"</formula>
    </cfRule>
    <cfRule type="cellIs" dxfId="2041" priority="34" operator="equal">
      <formula>"Uncertain"</formula>
    </cfRule>
    <cfRule type="cellIs" dxfId="2040" priority="35" operator="equal">
      <formula>"Neutral"</formula>
    </cfRule>
    <cfRule type="cellIs" dxfId="2039" priority="36" operator="equal">
      <formula>"Minor Positive"</formula>
    </cfRule>
    <cfRule type="cellIs" dxfId="2038" priority="37" operator="equal">
      <formula>"Significant Positive"</formula>
    </cfRule>
    <cfRule type="cellIs" dxfId="2037" priority="32" operator="equal">
      <formula>"Significant Negative"</formula>
    </cfRule>
  </conditionalFormatting>
  <conditionalFormatting sqref="N58">
    <cfRule type="cellIs" dxfId="2036" priority="15" operator="equal">
      <formula>"Minor Negative"</formula>
    </cfRule>
    <cfRule type="cellIs" dxfId="2035" priority="19" operator="equal">
      <formula>"Significant Positive"</formula>
    </cfRule>
    <cfRule type="cellIs" dxfId="2034" priority="18" operator="equal">
      <formula>"Minor Positive"</formula>
    </cfRule>
    <cfRule type="cellIs" dxfId="2033" priority="17" operator="equal">
      <formula>"Neutral"</formula>
    </cfRule>
    <cfRule type="cellIs" dxfId="2032" priority="16" operator="equal">
      <formula>"Uncertain"</formula>
    </cfRule>
    <cfRule type="cellIs" dxfId="2031" priority="14" operator="equal">
      <formula>"Significant Negative"</formula>
    </cfRule>
  </conditionalFormatting>
  <conditionalFormatting sqref="N61">
    <cfRule type="cellIs" dxfId="2030" priority="57" operator="equal">
      <formula>"Uncertain"</formula>
    </cfRule>
    <cfRule type="cellIs" dxfId="2029" priority="58" operator="equal">
      <formula>"Neutral"</formula>
    </cfRule>
    <cfRule type="cellIs" dxfId="2028" priority="56" operator="equal">
      <formula>"Minor Negative"</formula>
    </cfRule>
    <cfRule type="cellIs" dxfId="2027" priority="55" operator="equal">
      <formula>"Significant Negative"</formula>
    </cfRule>
    <cfRule type="cellIs" dxfId="2026" priority="59" operator="equal">
      <formula>"Minor Positive"</formula>
    </cfRule>
    <cfRule type="cellIs" dxfId="2025" priority="60" operator="equal">
      <formula>"Significant Positive"</formula>
    </cfRule>
  </conditionalFormatting>
  <conditionalFormatting sqref="N69">
    <cfRule type="cellIs" dxfId="2024" priority="31" operator="equal">
      <formula>"Significant Positive"</formula>
    </cfRule>
    <cfRule type="cellIs" dxfId="2023" priority="30" operator="equal">
      <formula>"Minor Positive"</formula>
    </cfRule>
    <cfRule type="cellIs" dxfId="2022" priority="29" operator="equal">
      <formula>"Neutral"</formula>
    </cfRule>
    <cfRule type="cellIs" dxfId="2021" priority="28" operator="equal">
      <formula>"Uncertain"</formula>
    </cfRule>
    <cfRule type="cellIs" dxfId="2020" priority="27" operator="equal">
      <formula>"Minor Negative"</formula>
    </cfRule>
    <cfRule type="cellIs" dxfId="2019" priority="26" operator="equal">
      <formula>"Significant Negative"</formula>
    </cfRule>
  </conditionalFormatting>
  <conditionalFormatting sqref="N76">
    <cfRule type="cellIs" dxfId="2018" priority="78" operator="equal">
      <formula>"Significant Positive"</formula>
    </cfRule>
    <cfRule type="cellIs" dxfId="2017" priority="73" operator="equal">
      <formula>"Significant Negative"</formula>
    </cfRule>
    <cfRule type="cellIs" dxfId="2016" priority="74" operator="equal">
      <formula>"Minor Negative"</formula>
    </cfRule>
    <cfRule type="cellIs" dxfId="2015" priority="75" operator="equal">
      <formula>"Uncertain"</formula>
    </cfRule>
    <cfRule type="cellIs" dxfId="2014" priority="76" operator="equal">
      <formula>"Neutral"</formula>
    </cfRule>
    <cfRule type="cellIs" dxfId="2013" priority="77" operator="equal">
      <formula>"Minor Positive"</formula>
    </cfRule>
  </conditionalFormatting>
  <conditionalFormatting sqref="N81">
    <cfRule type="cellIs" dxfId="2012" priority="5" operator="equal">
      <formula>"Minor Positive"</formula>
    </cfRule>
    <cfRule type="cellIs" dxfId="2011" priority="4" operator="equal">
      <formula>"Neutral"</formula>
    </cfRule>
    <cfRule type="cellIs" dxfId="2010" priority="3" operator="equal">
      <formula>"Uncertain"</formula>
    </cfRule>
    <cfRule type="cellIs" dxfId="2009" priority="2" operator="equal">
      <formula>"Minor Negative"</formula>
    </cfRule>
    <cfRule type="cellIs" dxfId="2008" priority="1" operator="equal">
      <formula>"Significant Negative"</formula>
    </cfRule>
    <cfRule type="cellIs" dxfId="2007" priority="6" operator="equal">
      <formula>"Significant Positive"</formula>
    </cfRule>
  </conditionalFormatting>
  <conditionalFormatting sqref="N88">
    <cfRule type="cellIs" dxfId="2006" priority="159" operator="equal">
      <formula>"Significant Negative"</formula>
    </cfRule>
    <cfRule type="cellIs" dxfId="2005" priority="160" operator="equal">
      <formula>"Minor Negative"</formula>
    </cfRule>
    <cfRule type="cellIs" dxfId="2004" priority="161" operator="equal">
      <formula>"Uncertain"</formula>
    </cfRule>
    <cfRule type="cellIs" dxfId="2003" priority="162" operator="equal">
      <formula>"Neutral"</formula>
    </cfRule>
    <cfRule type="cellIs" dxfId="2002" priority="163" operator="equal">
      <formula>"Minor Positive"</formula>
    </cfRule>
    <cfRule type="cellIs" dxfId="2001" priority="164" operator="equal">
      <formula>"Significant Positive"</formula>
    </cfRule>
  </conditionalFormatting>
  <dataValidations count="9">
    <dataValidation type="list" allowBlank="1" showInputMessage="1" showErrorMessage="1" sqref="I12:I91" xr:uid="{0EA0B0ED-849B-4B0B-AFEE-11DAD3B6572A}">
      <formula1>"Direct,Indirect,N/A"</formula1>
    </dataValidation>
    <dataValidation type="list" allowBlank="1" showInputMessage="1" showErrorMessage="1" sqref="J12 J22:J91" xr:uid="{9D017CE0-70F8-4558-9D00-EE95B5FC3CBC}">
      <formula1>"Low,Medium,High,N/A"</formula1>
    </dataValidation>
    <dataValidation type="list" allowBlank="1" showInputMessage="1" showErrorMessage="1" sqref="K12 K22:K91" xr:uid="{227FE1A3-B736-46CD-B4E3-FAFB2540D1AE}">
      <formula1>"Short(&lt;5yrs),Short/Medium,Medium(10yrs),Medium/Long,Long(20+yrs),N/A"</formula1>
    </dataValidation>
    <dataValidation type="list" allowBlank="1" showInputMessage="1" showErrorMessage="1" sqref="L12 L22:L91" xr:uid="{69A198FB-C18B-476E-93AA-61DA32AD4F7B}">
      <formula1>"Localised,District-wide,Regional,National,N/A"</formula1>
    </dataValidation>
    <dataValidation type="list" allowBlank="1" showInputMessage="1" showErrorMessage="1" sqref="N12 N88:N91 N22:N80" xr:uid="{BB821A30-5E29-401D-B5AF-7EA94FB12B05}">
      <formula1>"Significant Positive,Minor Positive,Neutral,Uncertain,Minor Negative,Significant Negative"</formula1>
    </dataValidation>
    <dataValidation type="list" allowBlank="1" showInputMessage="1" showErrorMessage="1" sqref="P88:P91" xr:uid="{C4F830CB-94BB-48E0-975F-F393EBC84CC4}">
      <formula1>"Yes,No"</formula1>
    </dataValidation>
    <dataValidation type="list" allowBlank="1" showInputMessage="1" showErrorMessage="1" sqref="M12:M91" xr:uid="{3C33ACC9-B4B1-42EA-A28B-72A0100310F4}">
      <formula1>"Permanent/Irreversible,Permanant/Reversible,Temporary/Irreversible,Temporary/Reversible,N/A"</formula1>
    </dataValidation>
    <dataValidation type="list" allowBlank="1" showInputMessage="1" showErrorMessage="1" sqref="D12:D91" xr:uid="{2592F335-ABA5-4D2A-B1D6-F71E52D4A8CE}">
      <formula1>"Yes, No"</formula1>
    </dataValidation>
    <dataValidation type="list" allowBlank="1" showInputMessage="1" showErrorMessage="1" sqref="N81:N87" xr:uid="{E129EF04-7A92-4F67-AE19-CD0F94119306}">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D904-FF0E-4269-B0AD-2592AED351DB}">
  <sheetPr codeName="Sheet28"/>
  <dimension ref="A1:Z96"/>
  <sheetViews>
    <sheetView showGridLines="0" zoomScale="50" zoomScaleNormal="50" workbookViewId="0">
      <selection activeCell="O24" sqref="O24:O31"/>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52.453125" style="113" customWidth="1"/>
    <col min="18" max="18" width="55.7265625" style="113" customWidth="1"/>
    <col min="19" max="19" width="29.4531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190</v>
      </c>
      <c r="D1" s="317"/>
      <c r="E1" s="114"/>
      <c r="F1" s="114"/>
      <c r="G1" s="114"/>
      <c r="H1" s="114"/>
      <c r="I1" s="115"/>
      <c r="J1" s="115"/>
      <c r="K1" s="115"/>
      <c r="M1" s="116"/>
      <c r="N1" s="116"/>
      <c r="O1" s="116"/>
    </row>
    <row r="2" spans="1:26" x14ac:dyDescent="0.6">
      <c r="A2" s="112" t="s">
        <v>31</v>
      </c>
      <c r="B2" s="118"/>
      <c r="C2" s="266" t="s">
        <v>660</v>
      </c>
      <c r="D2" s="266"/>
      <c r="E2" s="119"/>
      <c r="F2" s="119"/>
      <c r="G2" s="119"/>
      <c r="H2" s="119"/>
      <c r="M2" s="120"/>
      <c r="N2" s="120"/>
      <c r="O2" s="120"/>
    </row>
    <row r="3" spans="1:26" x14ac:dyDescent="0.6">
      <c r="A3" s="121" t="s">
        <v>32</v>
      </c>
      <c r="B3" s="122"/>
      <c r="C3" s="267" t="s">
        <v>661</v>
      </c>
      <c r="D3" s="267"/>
      <c r="E3" s="119"/>
      <c r="F3" s="119"/>
      <c r="G3" s="119"/>
      <c r="H3" s="119"/>
      <c r="M3" s="120"/>
      <c r="N3" s="120"/>
      <c r="O3" s="120"/>
    </row>
    <row r="4" spans="1:26" x14ac:dyDescent="0.6">
      <c r="A4" s="123" t="s">
        <v>33</v>
      </c>
      <c r="B4" s="124"/>
      <c r="C4" s="318" t="s">
        <v>249</v>
      </c>
      <c r="D4" s="318"/>
      <c r="E4" s="125"/>
      <c r="F4" s="125"/>
      <c r="G4" s="125"/>
      <c r="H4" s="125"/>
      <c r="M4" s="120"/>
      <c r="N4" s="120"/>
      <c r="O4" s="120"/>
    </row>
    <row r="5" spans="1:26" x14ac:dyDescent="0.6">
      <c r="A5" s="121" t="s">
        <v>34</v>
      </c>
      <c r="B5" s="124"/>
      <c r="C5" s="319">
        <v>41.13</v>
      </c>
      <c r="D5" s="320"/>
      <c r="E5" s="125"/>
      <c r="F5" s="125"/>
      <c r="G5" s="125"/>
      <c r="H5" s="125"/>
      <c r="M5" s="120"/>
      <c r="N5" s="120"/>
      <c r="O5" s="120"/>
    </row>
    <row r="6" spans="1:26" ht="137.15" customHeight="1" x14ac:dyDescent="0.6">
      <c r="A6" s="121" t="s">
        <v>35</v>
      </c>
      <c r="B6" s="124"/>
      <c r="C6" s="319" t="s">
        <v>662</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2</v>
      </c>
      <c r="G12" s="306">
        <f ca="1">COUNTIFS(INDIRECT("RAG!$C$"&amp;$V12&amp;":$BB$"&amp;$V12),G$11,RAG!$C$3:$BB$3,$B12)</f>
        <v>1</v>
      </c>
      <c r="H12" s="306">
        <f ca="1">COUNTIFS(INDIRECT("RAG!$C$"&amp;$V12&amp;":$BB$"&amp;$V12),H$11,RAG!$C$3:$BB$3,$B12)</f>
        <v>0</v>
      </c>
      <c r="I12" s="325" t="s">
        <v>306</v>
      </c>
      <c r="J12" s="325" t="s">
        <v>307</v>
      </c>
      <c r="K12" s="325" t="s">
        <v>308</v>
      </c>
      <c r="L12" s="325" t="s">
        <v>309</v>
      </c>
      <c r="M12" s="325" t="s">
        <v>310</v>
      </c>
      <c r="N12" s="268" t="s">
        <v>311</v>
      </c>
      <c r="O12" s="265" t="s">
        <v>663</v>
      </c>
      <c r="P12" s="304" t="s">
        <v>304</v>
      </c>
      <c r="Q12" s="253"/>
      <c r="R12" s="269"/>
      <c r="S12" s="322"/>
      <c r="V12" s="256">
        <f>MATCH(C1, RAG!$B$1:B$55, 0)</f>
        <v>23</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22"/>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22"/>
      <c r="V14" s="257"/>
    </row>
    <row r="15" spans="1:26" ht="52" x14ac:dyDescent="0.6">
      <c r="A15" s="290"/>
      <c r="B15" s="315"/>
      <c r="C15" s="134" t="s">
        <v>315</v>
      </c>
      <c r="D15" s="134" t="s">
        <v>304</v>
      </c>
      <c r="E15" s="293"/>
      <c r="F15" s="284"/>
      <c r="G15" s="284"/>
      <c r="H15" s="284"/>
      <c r="I15" s="326"/>
      <c r="J15" s="326"/>
      <c r="K15" s="326"/>
      <c r="L15" s="326"/>
      <c r="M15" s="326"/>
      <c r="N15" s="293"/>
      <c r="O15" s="266"/>
      <c r="P15" s="305"/>
      <c r="Q15" s="254"/>
      <c r="R15" s="270"/>
      <c r="S15" s="322"/>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22"/>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22"/>
      <c r="V17" s="257"/>
    </row>
    <row r="18" spans="1:26" ht="52" x14ac:dyDescent="0.6">
      <c r="A18" s="290"/>
      <c r="B18" s="315"/>
      <c r="C18" s="134" t="s">
        <v>318</v>
      </c>
      <c r="D18" s="134" t="s">
        <v>305</v>
      </c>
      <c r="E18" s="293"/>
      <c r="F18" s="284"/>
      <c r="G18" s="284"/>
      <c r="H18" s="284"/>
      <c r="I18" s="326"/>
      <c r="J18" s="326"/>
      <c r="K18" s="326"/>
      <c r="L18" s="326"/>
      <c r="M18" s="326"/>
      <c r="N18" s="293"/>
      <c r="O18" s="266"/>
      <c r="P18" s="305"/>
      <c r="Q18" s="254"/>
      <c r="R18" s="270"/>
      <c r="S18" s="322"/>
      <c r="V18" s="257"/>
    </row>
    <row r="19" spans="1:26" ht="52" x14ac:dyDescent="0.6">
      <c r="A19" s="290"/>
      <c r="B19" s="315"/>
      <c r="C19" s="134" t="s">
        <v>319</v>
      </c>
      <c r="D19" s="134" t="s">
        <v>304</v>
      </c>
      <c r="E19" s="293"/>
      <c r="F19" s="284"/>
      <c r="G19" s="284"/>
      <c r="H19" s="284"/>
      <c r="I19" s="326"/>
      <c r="J19" s="326"/>
      <c r="K19" s="326"/>
      <c r="L19" s="326"/>
      <c r="M19" s="326"/>
      <c r="N19" s="293"/>
      <c r="O19" s="266"/>
      <c r="P19" s="305"/>
      <c r="Q19" s="254"/>
      <c r="R19" s="270"/>
      <c r="S19" s="322"/>
      <c r="V19" s="257"/>
    </row>
    <row r="20" spans="1:26" ht="78" x14ac:dyDescent="0.6">
      <c r="A20" s="290"/>
      <c r="B20" s="315"/>
      <c r="C20" s="134" t="s">
        <v>320</v>
      </c>
      <c r="D20" s="134" t="s">
        <v>304</v>
      </c>
      <c r="E20" s="293"/>
      <c r="F20" s="284"/>
      <c r="G20" s="284"/>
      <c r="H20" s="284"/>
      <c r="I20" s="326"/>
      <c r="J20" s="326"/>
      <c r="K20" s="326"/>
      <c r="L20" s="326"/>
      <c r="M20" s="326"/>
      <c r="N20" s="293"/>
      <c r="O20" s="266"/>
      <c r="P20" s="305"/>
      <c r="Q20" s="254"/>
      <c r="R20" s="270"/>
      <c r="S20" s="322"/>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82"/>
      <c r="R21" s="271"/>
      <c r="S21" s="322"/>
      <c r="V21" s="272"/>
    </row>
    <row r="22" spans="1:26" ht="52" x14ac:dyDescent="0.6">
      <c r="A22" s="273" t="s">
        <v>79</v>
      </c>
      <c r="B22" s="259" t="s">
        <v>115</v>
      </c>
      <c r="C22" s="133" t="s">
        <v>322</v>
      </c>
      <c r="D22" s="133" t="s">
        <v>304</v>
      </c>
      <c r="E22" s="292" t="s">
        <v>305</v>
      </c>
      <c r="F22" s="283">
        <f ca="1">COUNTIFS(INDIRECT("RAG!$C$"&amp;$V12&amp;":$BB$"&amp;$V12),F$11,RAG!$C$3:$BB$3,$B22)</f>
        <v>1</v>
      </c>
      <c r="G22" s="283">
        <f ca="1">COUNTIFS(INDIRECT("RAG!$C$"&amp;$V12&amp;":$BB$"&amp;$V12),G$11,RAG!$C$3:$BB$3,$B22)</f>
        <v>0</v>
      </c>
      <c r="H22" s="283">
        <f ca="1">COUNTIFS(INDIRECT("RAG!$C$"&amp;$V12&amp;":$BB$"&amp;$V12),H$11,RAG!$C$3:$BB$3,$B22)</f>
        <v>1</v>
      </c>
      <c r="I22" s="325" t="s">
        <v>306</v>
      </c>
      <c r="J22" s="292" t="s">
        <v>307</v>
      </c>
      <c r="K22" s="292" t="s">
        <v>323</v>
      </c>
      <c r="L22" s="292" t="s">
        <v>309</v>
      </c>
      <c r="M22" s="292" t="s">
        <v>310</v>
      </c>
      <c r="N22" s="250" t="s">
        <v>311</v>
      </c>
      <c r="O22" s="265" t="s">
        <v>664</v>
      </c>
      <c r="P22" s="304" t="s">
        <v>304</v>
      </c>
      <c r="Q22" s="253"/>
      <c r="R22" s="269"/>
      <c r="S22" s="323"/>
      <c r="V22" s="256"/>
      <c r="Z22" s="113" t="str">
        <f>IF(R22&gt;0,B22&amp;":"&amp;R22&amp;"
","")</f>
        <v/>
      </c>
    </row>
    <row r="23" spans="1:26" ht="277.5" customHeight="1" thickBot="1" x14ac:dyDescent="0.65">
      <c r="A23" s="280"/>
      <c r="B23" s="261"/>
      <c r="C23" s="135" t="s">
        <v>325</v>
      </c>
      <c r="D23" s="134" t="s">
        <v>304</v>
      </c>
      <c r="E23" s="294"/>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2</v>
      </c>
      <c r="G24" s="259">
        <f ca="1">COUNTIFS(INDIRECT("RAG!$C$"&amp;$V12&amp;":$BB$"&amp;$V12),G$11,RAG!$C$3:$BB$3,$B24)</f>
        <v>2</v>
      </c>
      <c r="H24" s="259">
        <f ca="1">COUNTIFS(INDIRECT("RAG!$C$"&amp;$V12&amp;":$BB$"&amp;$V12),H$11,RAG!$C$3:$BB$3,$B24)</f>
        <v>2</v>
      </c>
      <c r="I24" s="250" t="s">
        <v>249</v>
      </c>
      <c r="J24" s="250" t="s">
        <v>249</v>
      </c>
      <c r="K24" s="250" t="s">
        <v>249</v>
      </c>
      <c r="L24" s="250" t="s">
        <v>249</v>
      </c>
      <c r="M24" s="250" t="s">
        <v>249</v>
      </c>
      <c r="N24" s="250" t="s">
        <v>280</v>
      </c>
      <c r="O24" s="265" t="s">
        <v>665</v>
      </c>
      <c r="P24" s="304" t="s">
        <v>305</v>
      </c>
      <c r="Q24" s="253"/>
      <c r="R24" s="253"/>
      <c r="S24" s="323"/>
      <c r="V24" s="256"/>
      <c r="Z24" s="113" t="str">
        <f>IF(R24&gt;0,B24&amp;":"&amp;R24&amp;"
","")</f>
        <v/>
      </c>
    </row>
    <row r="25" spans="1:26" ht="52" x14ac:dyDescent="0.6">
      <c r="A25" s="290"/>
      <c r="B25" s="260"/>
      <c r="C25" s="137" t="s">
        <v>328</v>
      </c>
      <c r="D25" s="134" t="s">
        <v>305</v>
      </c>
      <c r="E25" s="277"/>
      <c r="F25" s="260"/>
      <c r="G25" s="260"/>
      <c r="H25" s="260"/>
      <c r="I25" s="251"/>
      <c r="J25" s="251"/>
      <c r="K25" s="251"/>
      <c r="L25" s="251"/>
      <c r="M25" s="251"/>
      <c r="N25" s="251"/>
      <c r="O25" s="266"/>
      <c r="P25" s="305"/>
      <c r="Q25" s="254"/>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54"/>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54"/>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54"/>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54"/>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54"/>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249</v>
      </c>
      <c r="J32" s="250" t="s">
        <v>249</v>
      </c>
      <c r="K32" s="250" t="s">
        <v>249</v>
      </c>
      <c r="L32" s="250" t="s">
        <v>249</v>
      </c>
      <c r="M32" s="250" t="s">
        <v>249</v>
      </c>
      <c r="N32" s="250" t="s">
        <v>279</v>
      </c>
      <c r="O32" s="265" t="s">
        <v>666</v>
      </c>
      <c r="P32" s="304" t="s">
        <v>304</v>
      </c>
      <c r="Q32" s="253"/>
      <c r="R32" s="253"/>
      <c r="S32" s="323"/>
      <c r="V32" s="256"/>
      <c r="Z32" s="113" t="str">
        <f>IF(R32&gt;0,B32&amp;":"&amp;R32&amp;"
","")</f>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304</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64.400000000000006" customHeight="1"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92" t="s">
        <v>249</v>
      </c>
      <c r="J40" s="292" t="s">
        <v>249</v>
      </c>
      <c r="K40" s="292" t="s">
        <v>249</v>
      </c>
      <c r="L40" s="292" t="s">
        <v>249</v>
      </c>
      <c r="M40" s="292" t="s">
        <v>249</v>
      </c>
      <c r="N40" s="292" t="s">
        <v>280</v>
      </c>
      <c r="O40" s="265" t="s">
        <v>667</v>
      </c>
      <c r="P40" s="250" t="s">
        <v>304</v>
      </c>
      <c r="Q40" s="253"/>
      <c r="R40" s="269"/>
      <c r="S40" s="323"/>
      <c r="V40" s="256"/>
      <c r="Z40" s="113" t="str">
        <f>IF(R40&gt;0,B40&amp;":"&amp;R40&amp;"
","")</f>
        <v/>
      </c>
    </row>
    <row r="41" spans="1:26" ht="52" x14ac:dyDescent="0.6">
      <c r="A41" s="290"/>
      <c r="B41" s="260"/>
      <c r="C41" s="137" t="s">
        <v>348</v>
      </c>
      <c r="D41" s="134" t="s">
        <v>304</v>
      </c>
      <c r="E41" s="277"/>
      <c r="F41" s="260"/>
      <c r="G41" s="260"/>
      <c r="H41" s="260"/>
      <c r="I41" s="293"/>
      <c r="J41" s="293"/>
      <c r="K41" s="293"/>
      <c r="L41" s="293"/>
      <c r="M41" s="293"/>
      <c r="N41" s="293"/>
      <c r="O41" s="266"/>
      <c r="P41" s="251"/>
      <c r="Q41" s="254"/>
      <c r="R41" s="270"/>
      <c r="S41" s="323"/>
      <c r="V41" s="257"/>
    </row>
    <row r="42" spans="1:26" ht="52" x14ac:dyDescent="0.6">
      <c r="A42" s="290"/>
      <c r="B42" s="260"/>
      <c r="C42" s="137" t="s">
        <v>349</v>
      </c>
      <c r="D42" s="134" t="s">
        <v>305</v>
      </c>
      <c r="E42" s="277"/>
      <c r="F42" s="260"/>
      <c r="G42" s="260"/>
      <c r="H42" s="260"/>
      <c r="I42" s="293"/>
      <c r="J42" s="293"/>
      <c r="K42" s="293"/>
      <c r="L42" s="293"/>
      <c r="M42" s="293"/>
      <c r="N42" s="293"/>
      <c r="O42" s="266"/>
      <c r="P42" s="251"/>
      <c r="Q42" s="254"/>
      <c r="R42" s="270"/>
      <c r="S42" s="323"/>
      <c r="V42" s="257"/>
    </row>
    <row r="43" spans="1:26" ht="78" x14ac:dyDescent="0.6">
      <c r="A43" s="290"/>
      <c r="B43" s="260"/>
      <c r="C43" s="137" t="s">
        <v>350</v>
      </c>
      <c r="D43" s="134" t="s">
        <v>304</v>
      </c>
      <c r="E43" s="277"/>
      <c r="F43" s="260"/>
      <c r="G43" s="260"/>
      <c r="H43" s="260"/>
      <c r="I43" s="293"/>
      <c r="J43" s="293"/>
      <c r="K43" s="293"/>
      <c r="L43" s="293"/>
      <c r="M43" s="293"/>
      <c r="N43" s="293"/>
      <c r="O43" s="266"/>
      <c r="P43" s="251"/>
      <c r="Q43" s="254"/>
      <c r="R43" s="270"/>
      <c r="S43" s="323"/>
      <c r="V43" s="257"/>
    </row>
    <row r="44" spans="1:26" ht="104" x14ac:dyDescent="0.6">
      <c r="A44" s="290"/>
      <c r="B44" s="260"/>
      <c r="C44" s="137" t="s">
        <v>351</v>
      </c>
      <c r="D44" s="134" t="s">
        <v>304</v>
      </c>
      <c r="E44" s="277"/>
      <c r="F44" s="260"/>
      <c r="G44" s="260"/>
      <c r="H44" s="260"/>
      <c r="I44" s="293"/>
      <c r="J44" s="293"/>
      <c r="K44" s="293"/>
      <c r="L44" s="293"/>
      <c r="M44" s="293"/>
      <c r="N44" s="293"/>
      <c r="O44" s="266"/>
      <c r="P44" s="251"/>
      <c r="Q44" s="254"/>
      <c r="R44" s="270"/>
      <c r="S44" s="323"/>
      <c r="V44" s="257"/>
    </row>
    <row r="45" spans="1:26" ht="52.5" thickBot="1" x14ac:dyDescent="0.65">
      <c r="A45" s="291"/>
      <c r="B45" s="261"/>
      <c r="C45" s="138" t="s">
        <v>352</v>
      </c>
      <c r="D45" s="134" t="s">
        <v>304</v>
      </c>
      <c r="E45" s="278"/>
      <c r="F45" s="261"/>
      <c r="G45" s="261"/>
      <c r="H45" s="261"/>
      <c r="I45" s="294"/>
      <c r="J45" s="294"/>
      <c r="K45" s="294"/>
      <c r="L45" s="294"/>
      <c r="M45" s="294"/>
      <c r="N45" s="294"/>
      <c r="O45" s="267"/>
      <c r="P45" s="268"/>
      <c r="Q45" s="282"/>
      <c r="R45" s="271"/>
      <c r="S45" s="323"/>
      <c r="V45" s="272"/>
    </row>
    <row r="46" spans="1:26" ht="78" x14ac:dyDescent="0.6">
      <c r="A46" s="289" t="s">
        <v>94</v>
      </c>
      <c r="B46" s="259" t="s">
        <v>119</v>
      </c>
      <c r="C46" s="136" t="s">
        <v>353</v>
      </c>
      <c r="D46" s="133" t="s">
        <v>305</v>
      </c>
      <c r="E46" s="276" t="s">
        <v>305</v>
      </c>
      <c r="F46" s="259">
        <f ca="1">COUNTIFS(INDIRECT("RAG!$C$"&amp;$V12&amp;":$BB$"&amp;$V12),F$11,RAG!$C$3:$BB$3,$B46)</f>
        <v>4</v>
      </c>
      <c r="G46" s="259">
        <f ca="1">COUNTIFS(INDIRECT("RAG!$C$"&amp;$V12&amp;":$BB$"&amp;$V12),G$11,RAG!$C$3:$BB$3,$B46)</f>
        <v>2</v>
      </c>
      <c r="H46" s="259">
        <f ca="1">COUNTIFS(INDIRECT("RAG!$C$"&amp;$V12&amp;":$BB$"&amp;$V12),H$11,RAG!$C$3:$BB$3,$B46)</f>
        <v>1</v>
      </c>
      <c r="I46" s="250" t="s">
        <v>249</v>
      </c>
      <c r="J46" s="250" t="s">
        <v>249</v>
      </c>
      <c r="K46" s="250" t="s">
        <v>249</v>
      </c>
      <c r="L46" s="250" t="s">
        <v>249</v>
      </c>
      <c r="M46" s="250" t="s">
        <v>249</v>
      </c>
      <c r="N46" s="250" t="s">
        <v>282</v>
      </c>
      <c r="O46" s="265" t="s">
        <v>668</v>
      </c>
      <c r="P46" s="304" t="s">
        <v>305</v>
      </c>
      <c r="Q46" s="253"/>
      <c r="R46" s="253" t="s">
        <v>669</v>
      </c>
      <c r="S46" s="323"/>
      <c r="V46" s="256"/>
      <c r="Z46" s="113" t="str">
        <f>IF(R46&gt;0,B46&amp;":"&amp;R46&amp;"
","")</f>
        <v xml:space="preserve">IIA6:Local Plan Policy M1 Sustainable Transport requires developments to support the delivery of new local cycle networks, as well as provide accessible cycle parking for all users. Provision of these routes alongside development could help to increase opportunities for active travel.
</v>
      </c>
    </row>
    <row r="47" spans="1:26" ht="52" x14ac:dyDescent="0.6">
      <c r="A47" s="290"/>
      <c r="B47" s="260"/>
      <c r="C47" s="137" t="s">
        <v>355</v>
      </c>
      <c r="D47" s="134" t="s">
        <v>304</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304</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259.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346.75" customHeight="1"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292" t="s">
        <v>249</v>
      </c>
      <c r="J51" s="292" t="s">
        <v>249</v>
      </c>
      <c r="K51" s="292" t="s">
        <v>249</v>
      </c>
      <c r="L51" s="292" t="s">
        <v>249</v>
      </c>
      <c r="M51" s="292" t="s">
        <v>249</v>
      </c>
      <c r="N51" s="292" t="s">
        <v>280</v>
      </c>
      <c r="O51" s="265" t="s">
        <v>670</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52.5" thickBot="1" x14ac:dyDescent="0.65">
      <c r="A52" s="291"/>
      <c r="B52" s="261"/>
      <c r="C52" s="138" t="s">
        <v>362</v>
      </c>
      <c r="D52" s="134" t="s">
        <v>305</v>
      </c>
      <c r="E52" s="278"/>
      <c r="F52" s="261"/>
      <c r="G52" s="261"/>
      <c r="H52" s="261"/>
      <c r="I52" s="294"/>
      <c r="J52" s="294"/>
      <c r="K52" s="294"/>
      <c r="L52" s="294"/>
      <c r="M52" s="294"/>
      <c r="N52" s="294"/>
      <c r="O52" s="267"/>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309</v>
      </c>
      <c r="M53" s="250" t="s">
        <v>310</v>
      </c>
      <c r="N53" s="250" t="s">
        <v>282</v>
      </c>
      <c r="O53" s="265" t="s">
        <v>657</v>
      </c>
      <c r="P53" s="304" t="s">
        <v>305</v>
      </c>
      <c r="Q53" s="253" t="s">
        <v>643</v>
      </c>
      <c r="R53" s="269"/>
      <c r="S53" s="323"/>
      <c r="V53" s="256"/>
      <c r="Z53" s="113" t="str">
        <f>IF(R53&gt;0,B53&amp;":"&amp;R53&amp;"
","")</f>
        <v/>
      </c>
    </row>
    <row r="54" spans="1:26" ht="52" x14ac:dyDescent="0.6">
      <c r="A54" s="290"/>
      <c r="B54" s="260"/>
      <c r="C54" s="134" t="s">
        <v>366</v>
      </c>
      <c r="D54" s="134" t="s">
        <v>304</v>
      </c>
      <c r="E54" s="293"/>
      <c r="F54" s="284"/>
      <c r="G54" s="284"/>
      <c r="H54" s="284"/>
      <c r="I54" s="251"/>
      <c r="J54" s="251"/>
      <c r="K54" s="251"/>
      <c r="L54" s="251"/>
      <c r="M54" s="251"/>
      <c r="N54" s="251"/>
      <c r="O54" s="266"/>
      <c r="P54" s="305"/>
      <c r="Q54" s="254"/>
      <c r="R54" s="270"/>
      <c r="S54" s="323"/>
      <c r="V54" s="257"/>
    </row>
    <row r="55" spans="1:26" x14ac:dyDescent="0.6">
      <c r="A55" s="290"/>
      <c r="B55" s="260"/>
      <c r="C55" s="142" t="s">
        <v>367</v>
      </c>
      <c r="D55" s="134" t="s">
        <v>304</v>
      </c>
      <c r="E55" s="293"/>
      <c r="F55" s="284"/>
      <c r="G55" s="284"/>
      <c r="H55" s="284"/>
      <c r="I55" s="251"/>
      <c r="J55" s="251"/>
      <c r="K55" s="251"/>
      <c r="L55" s="251"/>
      <c r="M55" s="251"/>
      <c r="N55" s="251"/>
      <c r="O55" s="266"/>
      <c r="P55" s="305"/>
      <c r="Q55" s="254"/>
      <c r="R55" s="270"/>
      <c r="S55" s="323"/>
      <c r="V55" s="257"/>
    </row>
    <row r="56" spans="1:26" x14ac:dyDescent="0.6">
      <c r="A56" s="290"/>
      <c r="B56" s="260"/>
      <c r="C56" s="134" t="s">
        <v>368</v>
      </c>
      <c r="D56" s="134" t="s">
        <v>304</v>
      </c>
      <c r="E56" s="293"/>
      <c r="F56" s="284"/>
      <c r="G56" s="284"/>
      <c r="H56" s="284"/>
      <c r="I56" s="251"/>
      <c r="J56" s="251"/>
      <c r="K56" s="251"/>
      <c r="L56" s="251"/>
      <c r="M56" s="251"/>
      <c r="N56" s="251"/>
      <c r="O56" s="266"/>
      <c r="P56" s="305"/>
      <c r="Q56" s="254"/>
      <c r="R56" s="270"/>
      <c r="S56" s="323"/>
      <c r="V56" s="257"/>
    </row>
    <row r="57" spans="1:26" ht="86.5" customHeight="1" thickBot="1" x14ac:dyDescent="0.65">
      <c r="A57" s="291"/>
      <c r="B57" s="261"/>
      <c r="C57" s="135" t="s">
        <v>369</v>
      </c>
      <c r="D57" s="134" t="s">
        <v>304</v>
      </c>
      <c r="E57" s="294"/>
      <c r="F57" s="285"/>
      <c r="G57" s="285"/>
      <c r="H57" s="285"/>
      <c r="I57" s="268"/>
      <c r="J57" s="268"/>
      <c r="K57" s="268"/>
      <c r="L57" s="268"/>
      <c r="M57" s="268"/>
      <c r="N57" s="268"/>
      <c r="O57" s="267"/>
      <c r="P57" s="306"/>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671</v>
      </c>
      <c r="P58" s="250" t="s">
        <v>304</v>
      </c>
      <c r="Q58" s="269"/>
      <c r="R58" s="269"/>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70"/>
      <c r="S59" s="323"/>
      <c r="V59" s="257"/>
    </row>
    <row r="60" spans="1:26" ht="397.5" customHeight="1" thickBot="1" x14ac:dyDescent="0.65">
      <c r="A60" s="291"/>
      <c r="B60" s="261"/>
      <c r="C60" s="145" t="s">
        <v>373</v>
      </c>
      <c r="D60" s="134" t="s">
        <v>304</v>
      </c>
      <c r="E60" s="294"/>
      <c r="F60" s="285"/>
      <c r="G60" s="285"/>
      <c r="H60" s="285"/>
      <c r="I60" s="268"/>
      <c r="J60" s="268"/>
      <c r="K60" s="268"/>
      <c r="L60" s="268"/>
      <c r="M60" s="268"/>
      <c r="N60" s="268"/>
      <c r="O60" s="267"/>
      <c r="P60" s="268"/>
      <c r="Q60" s="270"/>
      <c r="R60" s="270"/>
      <c r="S60" s="323"/>
      <c r="V60" s="272"/>
    </row>
    <row r="61" spans="1:26" x14ac:dyDescent="0.6">
      <c r="A61" s="289" t="s">
        <v>102</v>
      </c>
      <c r="B61" s="259" t="s">
        <v>123</v>
      </c>
      <c r="C61" s="133" t="s">
        <v>374</v>
      </c>
      <c r="D61" s="133" t="s">
        <v>305</v>
      </c>
      <c r="E61" s="292" t="s">
        <v>305</v>
      </c>
      <c r="F61" s="283">
        <f ca="1">COUNTIFS(INDIRECT("RAG!$C$"&amp;$V12&amp;":$BB$"&amp;$V12),F$11,RAG!$C$3:$BB$3,$B61)</f>
        <v>2</v>
      </c>
      <c r="G61" s="283">
        <f ca="1">COUNTIFS(INDIRECT("RAG!$C$"&amp;$V12&amp;":$BB$"&amp;$V12),G$11,RAG!$C$3:$BB$3,$B61)</f>
        <v>0</v>
      </c>
      <c r="H61" s="283">
        <f ca="1">COUNTIFS(INDIRECT("RAG!$C$"&amp;$V12&amp;":$BB$"&amp;$V12),H$11,RAG!$C$3:$BB$3,$B61)</f>
        <v>3</v>
      </c>
      <c r="I61" s="250" t="s">
        <v>249</v>
      </c>
      <c r="J61" s="250" t="s">
        <v>249</v>
      </c>
      <c r="K61" s="250" t="s">
        <v>249</v>
      </c>
      <c r="L61" s="250" t="s">
        <v>249</v>
      </c>
      <c r="M61" s="250" t="s">
        <v>249</v>
      </c>
      <c r="N61" s="250" t="s">
        <v>280</v>
      </c>
      <c r="O61" s="265" t="s">
        <v>672</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304</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304</v>
      </c>
      <c r="E69" s="292" t="s">
        <v>305</v>
      </c>
      <c r="F69" s="283">
        <f ca="1">COUNTIFS(INDIRECT("RAG!$C$"&amp;$V12&amp;":$BB$"&amp;$V12),F$11,RAG!$C$3:$BB$3,$B69)</f>
        <v>4</v>
      </c>
      <c r="G69" s="283">
        <f ca="1">COUNTIFS(INDIRECT("RAG!$C$"&amp;$V12&amp;":$BB$"&amp;$V12),G$11,RAG!$C$3:$BB$3,$B69)</f>
        <v>0</v>
      </c>
      <c r="H69" s="283">
        <f ca="1">COUNTIFS(INDIRECT("RAG!$C$"&amp;$V12&amp;":$BB$"&amp;$V12),H$11,RAG!$C$3:$BB$3,$B69)</f>
        <v>2</v>
      </c>
      <c r="I69" s="250" t="s">
        <v>306</v>
      </c>
      <c r="J69" s="250" t="s">
        <v>307</v>
      </c>
      <c r="K69" s="250" t="s">
        <v>308</v>
      </c>
      <c r="L69" s="250" t="s">
        <v>309</v>
      </c>
      <c r="M69" s="250" t="s">
        <v>310</v>
      </c>
      <c r="N69" s="250" t="s">
        <v>282</v>
      </c>
      <c r="O69" s="286" t="s">
        <v>673</v>
      </c>
      <c r="P69" s="250" t="s">
        <v>304</v>
      </c>
      <c r="Q69" s="253"/>
      <c r="R69" s="253"/>
      <c r="S69" s="323"/>
      <c r="V69" s="256"/>
      <c r="Z69" s="113" t="str">
        <f>IF(R69&gt;0,B69&amp;":"&amp;R69&amp;"
","")</f>
        <v/>
      </c>
    </row>
    <row r="70" spans="1:26" x14ac:dyDescent="0.6">
      <c r="A70" s="290"/>
      <c r="B70" s="260"/>
      <c r="C70" s="140" t="s">
        <v>387</v>
      </c>
      <c r="D70" s="134" t="s">
        <v>304</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112.4"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2</v>
      </c>
      <c r="G76" s="283">
        <f ca="1">COUNTIFS(INDIRECT("RAG!$C$"&amp;$V12&amp;":$BB$"&amp;$V12),G$11,RAG!$C$3:$BB$3,$B76)</f>
        <v>0</v>
      </c>
      <c r="H76" s="283">
        <f ca="1">COUNTIFS(INDIRECT("RAG!$C$"&amp;$V12&amp;":$BB$"&amp;$V12),H$11,RAG!$C$3:$BB$3,$B76)</f>
        <v>2</v>
      </c>
      <c r="I76" s="250" t="s">
        <v>306</v>
      </c>
      <c r="J76" s="250" t="s">
        <v>307</v>
      </c>
      <c r="K76" s="250" t="s">
        <v>308</v>
      </c>
      <c r="L76" s="250" t="s">
        <v>309</v>
      </c>
      <c r="M76" s="250" t="s">
        <v>310</v>
      </c>
      <c r="N76" s="250" t="s">
        <v>283</v>
      </c>
      <c r="O76" s="295" t="s">
        <v>674</v>
      </c>
      <c r="P76" s="250" t="s">
        <v>305</v>
      </c>
      <c r="Q76" s="253" t="s">
        <v>675</v>
      </c>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54"/>
      <c r="R77" s="270"/>
      <c r="S77" s="323"/>
      <c r="V77" s="257"/>
    </row>
    <row r="78" spans="1:26" ht="52" x14ac:dyDescent="0.6">
      <c r="A78" s="290"/>
      <c r="B78" s="260"/>
      <c r="C78" s="140" t="s">
        <v>397</v>
      </c>
      <c r="D78" s="134" t="s">
        <v>304</v>
      </c>
      <c r="E78" s="293"/>
      <c r="F78" s="284"/>
      <c r="G78" s="284"/>
      <c r="H78" s="284"/>
      <c r="I78" s="251"/>
      <c r="J78" s="251"/>
      <c r="K78" s="251"/>
      <c r="L78" s="251"/>
      <c r="M78" s="251"/>
      <c r="N78" s="251"/>
      <c r="O78" s="296"/>
      <c r="P78" s="251"/>
      <c r="Q78" s="254"/>
      <c r="R78" s="270"/>
      <c r="S78" s="323"/>
      <c r="V78" s="257"/>
    </row>
    <row r="79" spans="1:26" x14ac:dyDescent="0.6">
      <c r="A79" s="290"/>
      <c r="B79" s="260"/>
      <c r="C79" s="140" t="s">
        <v>398</v>
      </c>
      <c r="D79" s="134" t="s">
        <v>304</v>
      </c>
      <c r="E79" s="293"/>
      <c r="F79" s="284"/>
      <c r="G79" s="284"/>
      <c r="H79" s="284"/>
      <c r="I79" s="251"/>
      <c r="J79" s="251"/>
      <c r="K79" s="251"/>
      <c r="L79" s="251"/>
      <c r="M79" s="251"/>
      <c r="N79" s="251"/>
      <c r="O79" s="296"/>
      <c r="P79" s="251"/>
      <c r="Q79" s="254"/>
      <c r="R79" s="270"/>
      <c r="S79" s="323"/>
      <c r="V79" s="257"/>
    </row>
    <row r="80" spans="1:26" ht="163.4" customHeight="1" thickBot="1" x14ac:dyDescent="0.65">
      <c r="A80" s="291"/>
      <c r="B80" s="261"/>
      <c r="C80" s="146" t="s">
        <v>399</v>
      </c>
      <c r="D80" s="134" t="s">
        <v>304</v>
      </c>
      <c r="E80" s="294"/>
      <c r="F80" s="285"/>
      <c r="G80" s="285"/>
      <c r="H80" s="285"/>
      <c r="I80" s="268"/>
      <c r="J80" s="268"/>
      <c r="K80" s="268"/>
      <c r="L80" s="268"/>
      <c r="M80" s="268"/>
      <c r="N80" s="268"/>
      <c r="O80" s="297"/>
      <c r="P80" s="268"/>
      <c r="Q80" s="282"/>
      <c r="R80" s="271"/>
      <c r="S80" s="323"/>
      <c r="V80" s="272"/>
    </row>
    <row r="81" spans="1:26" ht="52" x14ac:dyDescent="0.6">
      <c r="A81" s="273" t="s">
        <v>110</v>
      </c>
      <c r="B81" s="259" t="s">
        <v>126</v>
      </c>
      <c r="C81" s="139" t="s">
        <v>400</v>
      </c>
      <c r="D81" s="133" t="s">
        <v>305</v>
      </c>
      <c r="E81" s="276" t="s">
        <v>305</v>
      </c>
      <c r="F81" s="259">
        <f ca="1">COUNTIFS(INDIRECT("RAG!$C$"&amp;$V12&amp;":$BB$"&amp;$V12),F$11,RAG!$C$3:$BB$3,$B81)</f>
        <v>1</v>
      </c>
      <c r="G81" s="259">
        <f ca="1">COUNTIFS(INDIRECT("RAG!$C$"&amp;$V12&amp;":$BB$"&amp;$V12),G$11,RAG!$C$3:$BB$3,$B81)</f>
        <v>2</v>
      </c>
      <c r="H81" s="259">
        <f ca="1">COUNTIFS(INDIRECT("RAG!$C$"&amp;$V12&amp;":$BB$"&amp;$V12),H$11,RAG!$C$3:$BB$3,$B81)</f>
        <v>2</v>
      </c>
      <c r="I81" s="250" t="s">
        <v>306</v>
      </c>
      <c r="J81" s="250" t="s">
        <v>307</v>
      </c>
      <c r="K81" s="250" t="s">
        <v>308</v>
      </c>
      <c r="L81" s="250" t="s">
        <v>309</v>
      </c>
      <c r="M81" s="250" t="s">
        <v>310</v>
      </c>
      <c r="N81" s="250" t="s">
        <v>283</v>
      </c>
      <c r="O81" s="265" t="s">
        <v>676</v>
      </c>
      <c r="P81" s="250" t="s">
        <v>305</v>
      </c>
      <c r="Q81" s="253" t="s">
        <v>677</v>
      </c>
      <c r="R81" s="269"/>
      <c r="S81" s="323"/>
      <c r="V81" s="256"/>
      <c r="Z81" s="113" t="str">
        <f>IF(R81&gt;0,B81&amp;":"&amp;R81&amp;"
","")</f>
        <v/>
      </c>
    </row>
    <row r="82" spans="1:26" x14ac:dyDescent="0.6">
      <c r="A82" s="274"/>
      <c r="B82" s="260"/>
      <c r="C82" s="140" t="s">
        <v>402</v>
      </c>
      <c r="D82" s="134" t="s">
        <v>304</v>
      </c>
      <c r="E82" s="277"/>
      <c r="F82" s="260"/>
      <c r="G82" s="260"/>
      <c r="H82" s="260"/>
      <c r="I82" s="251"/>
      <c r="J82" s="251"/>
      <c r="K82" s="251"/>
      <c r="L82" s="251"/>
      <c r="M82" s="251"/>
      <c r="N82" s="251"/>
      <c r="O82" s="266"/>
      <c r="P82" s="251"/>
      <c r="Q82" s="254"/>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70"/>
      <c r="S86" s="323"/>
      <c r="V86" s="257"/>
    </row>
    <row r="87" spans="1:26" ht="114.65" customHeight="1" thickBot="1" x14ac:dyDescent="0.65">
      <c r="A87" s="280"/>
      <c r="B87" s="261"/>
      <c r="C87" s="145" t="s">
        <v>407</v>
      </c>
      <c r="D87" s="134" t="s">
        <v>304</v>
      </c>
      <c r="E87" s="278"/>
      <c r="F87" s="261"/>
      <c r="G87" s="261"/>
      <c r="H87" s="261"/>
      <c r="I87" s="268"/>
      <c r="J87" s="268"/>
      <c r="K87" s="268"/>
      <c r="L87" s="268"/>
      <c r="M87" s="268"/>
      <c r="N87" s="268"/>
      <c r="O87" s="267"/>
      <c r="P87" s="268"/>
      <c r="Q87" s="282"/>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44.75"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row r="95" spans="1:26" x14ac:dyDescent="0.6">
      <c r="E95" s="154"/>
      <c r="F95" s="154"/>
      <c r="G95" s="154"/>
      <c r="H95" s="154"/>
      <c r="I95" s="154"/>
      <c r="J95" s="154"/>
      <c r="K95" s="154"/>
      <c r="L95" s="154"/>
      <c r="M95" s="154"/>
      <c r="N95" s="154"/>
      <c r="O95" s="154"/>
      <c r="P95" s="154"/>
      <c r="Q95" s="154"/>
      <c r="R95" s="154"/>
    </row>
    <row r="96" spans="1:26" x14ac:dyDescent="0.6">
      <c r="E96" s="154"/>
      <c r="F96" s="154"/>
      <c r="G96" s="154"/>
      <c r="H96" s="154"/>
      <c r="I96" s="154"/>
      <c r="J96" s="154"/>
      <c r="K96" s="154"/>
      <c r="L96" s="154"/>
      <c r="M96" s="154"/>
      <c r="N96" s="154"/>
      <c r="O96" s="154"/>
      <c r="P96" s="154"/>
      <c r="Q96" s="154"/>
      <c r="R96" s="154"/>
    </row>
  </sheetData>
  <sheetProtection algorithmName="SHA-512" hashValue="ui6gaJ9wPXZ9DvW/3KPEiU3GaZmchfcRvTeWN87w31pCGZR9Wi0k0JnETkpUIjIo09IjDiRDllEOtyu7q1wZKw==" saltValue="U3/VqboTFDQHGIetWAphF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000" priority="1">
      <formula>$D12="No"</formula>
    </cfRule>
  </conditionalFormatting>
  <conditionalFormatting sqref="F12:F91">
    <cfRule type="cellIs" dxfId="1999" priority="4" operator="greaterThan">
      <formula>0</formula>
    </cfRule>
  </conditionalFormatting>
  <conditionalFormatting sqref="G12:G91">
    <cfRule type="cellIs" dxfId="1998" priority="3" operator="greaterThan">
      <formula>0</formula>
    </cfRule>
  </conditionalFormatting>
  <conditionalFormatting sqref="H12:H91">
    <cfRule type="cellIs" dxfId="1997" priority="2" operator="greaterThan">
      <formula>0</formula>
    </cfRule>
  </conditionalFormatting>
  <conditionalFormatting sqref="N12">
    <cfRule type="cellIs" dxfId="1996" priority="14" operator="equal">
      <formula>"Minor Negative"</formula>
    </cfRule>
    <cfRule type="cellIs" dxfId="1995" priority="15" operator="equal">
      <formula>"Significant Negative"</formula>
    </cfRule>
    <cfRule type="cellIs" dxfId="1994" priority="16" operator="equal">
      <formula>"Minor Positive"</formula>
    </cfRule>
    <cfRule type="cellIs" dxfId="1993" priority="17" operator="equal">
      <formula>"Significant Positive"</formula>
    </cfRule>
    <cfRule type="cellIs" dxfId="1992" priority="18" operator="equal">
      <formula>"Neutral"</formula>
    </cfRule>
  </conditionalFormatting>
  <conditionalFormatting sqref="N22">
    <cfRule type="cellIs" dxfId="1991" priority="8" operator="equal">
      <formula>"Significant Negative"</formula>
    </cfRule>
    <cfRule type="cellIs" dxfId="1990" priority="9" operator="equal">
      <formula>"Minor Negative"</formula>
    </cfRule>
    <cfRule type="cellIs" dxfId="1989" priority="10" operator="equal">
      <formula>"Uncertain"</formula>
    </cfRule>
    <cfRule type="cellIs" dxfId="1988" priority="11" operator="equal">
      <formula>"Neutral"</formula>
    </cfRule>
    <cfRule type="cellIs" dxfId="1987" priority="12" operator="equal">
      <formula>"Minor Positive"</formula>
    </cfRule>
    <cfRule type="cellIs" dxfId="1986" priority="13" operator="equal">
      <formula>"Significant Positive"</formula>
    </cfRule>
  </conditionalFormatting>
  <conditionalFormatting sqref="N24 N32">
    <cfRule type="cellIs" dxfId="1985" priority="90" operator="equal">
      <formula>"Significant Negative"</formula>
    </cfRule>
    <cfRule type="cellIs" dxfId="1984" priority="91" operator="equal">
      <formula>"Minor Negative"</formula>
    </cfRule>
    <cfRule type="cellIs" dxfId="1983" priority="95" operator="equal">
      <formula>"Significant Positive"</formula>
    </cfRule>
    <cfRule type="cellIs" dxfId="1982" priority="94" operator="equal">
      <formula>"Minor Positive"</formula>
    </cfRule>
    <cfRule type="cellIs" dxfId="1981" priority="93" operator="equal">
      <formula>"Neutral"</formula>
    </cfRule>
    <cfRule type="cellIs" dxfId="1980" priority="92" operator="equal">
      <formula>"Uncertain"</formula>
    </cfRule>
  </conditionalFormatting>
  <conditionalFormatting sqref="N40">
    <cfRule type="cellIs" dxfId="1979" priority="119" operator="equal">
      <formula>"Significant Positive"</formula>
    </cfRule>
    <cfRule type="cellIs" dxfId="1978" priority="118" operator="equal">
      <formula>"Minor Positive"</formula>
    </cfRule>
    <cfRule type="cellIs" dxfId="1977" priority="117" operator="equal">
      <formula>"Neutral"</formula>
    </cfRule>
    <cfRule type="cellIs" dxfId="1976" priority="116" operator="equal">
      <formula>"Uncertain"</formula>
    </cfRule>
    <cfRule type="cellIs" dxfId="1975" priority="115" operator="equal">
      <formula>"Minor Negative"</formula>
    </cfRule>
    <cfRule type="cellIs" dxfId="1974" priority="114" operator="equal">
      <formula>"Significant Negative"</formula>
    </cfRule>
  </conditionalFormatting>
  <conditionalFormatting sqref="N46">
    <cfRule type="cellIs" dxfId="1973" priority="106" operator="equal">
      <formula>"Minor Positive"</formula>
    </cfRule>
    <cfRule type="cellIs" dxfId="1972" priority="107" operator="equal">
      <formula>"Significant Positive"</formula>
    </cfRule>
    <cfRule type="cellIs" dxfId="1971" priority="102" operator="equal">
      <formula>"Significant Negative"</formula>
    </cfRule>
    <cfRule type="cellIs" dxfId="1970" priority="103" operator="equal">
      <formula>"Minor Negative"</formula>
    </cfRule>
    <cfRule type="cellIs" dxfId="1969" priority="104" operator="equal">
      <formula>"Uncertain"</formula>
    </cfRule>
    <cfRule type="cellIs" dxfId="1968" priority="105" operator="equal">
      <formula>"Neutral"</formula>
    </cfRule>
  </conditionalFormatting>
  <conditionalFormatting sqref="N51">
    <cfRule type="cellIs" dxfId="1967" priority="120" operator="equal">
      <formula>"Significant Negative"</formula>
    </cfRule>
    <cfRule type="cellIs" dxfId="1966" priority="125" operator="equal">
      <formula>"Significant Positive"</formula>
    </cfRule>
    <cfRule type="cellIs" dxfId="1965" priority="124" operator="equal">
      <formula>"Minor Positive"</formula>
    </cfRule>
    <cfRule type="cellIs" dxfId="1964" priority="123" operator="equal">
      <formula>"Neutral"</formula>
    </cfRule>
    <cfRule type="cellIs" dxfId="1963" priority="122" operator="equal">
      <formula>"Uncertain"</formula>
    </cfRule>
    <cfRule type="cellIs" dxfId="1962" priority="121" operator="equal">
      <formula>"Minor Negative"</formula>
    </cfRule>
  </conditionalFormatting>
  <conditionalFormatting sqref="N53">
    <cfRule type="cellIs" dxfId="1961" priority="131" operator="equal">
      <formula>"Significant Positive"</formula>
    </cfRule>
    <cfRule type="cellIs" dxfId="1960" priority="130" operator="equal">
      <formula>"Minor Positive"</formula>
    </cfRule>
    <cfRule type="cellIs" dxfId="1959" priority="129" operator="equal">
      <formula>"Neutral"</formula>
    </cfRule>
    <cfRule type="cellIs" dxfId="1958" priority="128" operator="equal">
      <formula>"Uncertain"</formula>
    </cfRule>
    <cfRule type="cellIs" dxfId="1957" priority="126" operator="equal">
      <formula>"Significant Negative"</formula>
    </cfRule>
    <cfRule type="cellIs" dxfId="1956" priority="127" operator="equal">
      <formula>"Minor Negative"</formula>
    </cfRule>
  </conditionalFormatting>
  <conditionalFormatting sqref="N58">
    <cfRule type="cellIs" dxfId="1955" priority="26" operator="equal">
      <formula>"Significant Negative"</formula>
    </cfRule>
    <cfRule type="cellIs" dxfId="1954" priority="27" operator="equal">
      <formula>"Minor Negative"</formula>
    </cfRule>
    <cfRule type="cellIs" dxfId="1953" priority="28" operator="equal">
      <formula>"Uncertain"</formula>
    </cfRule>
    <cfRule type="cellIs" dxfId="1952" priority="29" operator="equal">
      <formula>"Neutral"</formula>
    </cfRule>
    <cfRule type="cellIs" dxfId="1951" priority="30" operator="equal">
      <formula>"Minor Positive"</formula>
    </cfRule>
    <cfRule type="cellIs" dxfId="1950" priority="31" operator="equal">
      <formula>"Significant Positive"</formula>
    </cfRule>
  </conditionalFormatting>
  <conditionalFormatting sqref="N61">
    <cfRule type="cellIs" dxfId="1949" priority="44" operator="equal">
      <formula>"Significant Negative"</formula>
    </cfRule>
    <cfRule type="cellIs" dxfId="1948" priority="47" operator="equal">
      <formula>"Neutral"</formula>
    </cfRule>
    <cfRule type="cellIs" dxfId="1947" priority="49" operator="equal">
      <formula>"Significant Positive"</formula>
    </cfRule>
    <cfRule type="cellIs" dxfId="1946" priority="48" operator="equal">
      <formula>"Minor Positive"</formula>
    </cfRule>
    <cfRule type="cellIs" dxfId="1945" priority="46" operator="equal">
      <formula>"Uncertain"</formula>
    </cfRule>
    <cfRule type="cellIs" dxfId="1944" priority="45" operator="equal">
      <formula>"Minor Negative"</formula>
    </cfRule>
  </conditionalFormatting>
  <conditionalFormatting sqref="N69">
    <cfRule type="cellIs" dxfId="1943" priority="20" operator="equal">
      <formula>"Minor Negative"</formula>
    </cfRule>
    <cfRule type="cellIs" dxfId="1942" priority="19" operator="equal">
      <formula>"Significant Negative"</formula>
    </cfRule>
    <cfRule type="cellIs" dxfId="1941" priority="24" operator="equal">
      <formula>"Significant Positive"</formula>
    </cfRule>
    <cfRule type="cellIs" dxfId="1940" priority="23" operator="equal">
      <formula>"Minor Positive"</formula>
    </cfRule>
    <cfRule type="cellIs" dxfId="1939" priority="22" operator="equal">
      <formula>"Neutral"</formula>
    </cfRule>
    <cfRule type="cellIs" dxfId="1938" priority="21" operator="equal">
      <formula>"Uncertain"</formula>
    </cfRule>
  </conditionalFormatting>
  <conditionalFormatting sqref="N76">
    <cfRule type="cellIs" dxfId="1937" priority="143" operator="equal">
      <formula>"Significant Positive"</formula>
    </cfRule>
    <cfRule type="cellIs" dxfId="1936" priority="138" operator="equal">
      <formula>"Significant Negative"</formula>
    </cfRule>
    <cfRule type="cellIs" dxfId="1935" priority="139" operator="equal">
      <formula>"Minor Negative"</formula>
    </cfRule>
    <cfRule type="cellIs" dxfId="1934" priority="140" operator="equal">
      <formula>"Uncertain"</formula>
    </cfRule>
    <cfRule type="cellIs" dxfId="1933" priority="141" operator="equal">
      <formula>"Neutral"</formula>
    </cfRule>
    <cfRule type="cellIs" dxfId="1932" priority="142" operator="equal">
      <formula>"Minor Positive"</formula>
    </cfRule>
  </conditionalFormatting>
  <conditionalFormatting sqref="N81">
    <cfRule type="cellIs" dxfId="1931" priority="132" operator="equal">
      <formula>"Significant Negative"</formula>
    </cfRule>
    <cfRule type="cellIs" dxfId="1930" priority="134" operator="equal">
      <formula>"Uncertain"</formula>
    </cfRule>
    <cfRule type="cellIs" dxfId="1929" priority="135" operator="equal">
      <formula>"Neutral"</formula>
    </cfRule>
    <cfRule type="cellIs" dxfId="1928" priority="136" operator="equal">
      <formula>"Minor Positive"</formula>
    </cfRule>
    <cfRule type="cellIs" dxfId="1927" priority="137" operator="equal">
      <formula>"Significant Positive"</formula>
    </cfRule>
    <cfRule type="cellIs" dxfId="1926" priority="133" operator="equal">
      <formula>"Minor Negative"</formula>
    </cfRule>
  </conditionalFormatting>
  <conditionalFormatting sqref="N88">
    <cfRule type="cellIs" dxfId="1925" priority="73" operator="equal">
      <formula>"Significant Negative"</formula>
    </cfRule>
    <cfRule type="cellIs" dxfId="1924" priority="78" operator="equal">
      <formula>"Significant Positive"</formula>
    </cfRule>
    <cfRule type="cellIs" dxfId="1923" priority="75" operator="equal">
      <formula>"Uncertain"</formula>
    </cfRule>
    <cfRule type="cellIs" dxfId="1922" priority="76" operator="equal">
      <formula>"Neutral"</formula>
    </cfRule>
    <cfRule type="cellIs" dxfId="1921" priority="77" operator="equal">
      <formula>"Minor Positive"</formula>
    </cfRule>
    <cfRule type="cellIs" dxfId="1920" priority="74" operator="equal">
      <formula>"Minor Negative"</formula>
    </cfRule>
  </conditionalFormatting>
  <dataValidations count="9">
    <dataValidation type="list" allowBlank="1" showInputMessage="1" showErrorMessage="1" sqref="I12:I91" xr:uid="{E9B707B8-93EC-47AA-80E7-A45B51AB07BB}">
      <formula1>"Direct,Indirect,N/A"</formula1>
    </dataValidation>
    <dataValidation type="list" allowBlank="1" showInputMessage="1" showErrorMessage="1" sqref="J12 J22:J91" xr:uid="{AF45B1FB-2995-41E2-B09A-BACD907F8F59}">
      <formula1>"Low,Medium,High,N/A"</formula1>
    </dataValidation>
    <dataValidation type="list" allowBlank="1" showInputMessage="1" showErrorMessage="1" sqref="K12 K22:K91" xr:uid="{1E5B6102-1074-4F05-8DA6-A660358EEDE0}">
      <formula1>"Short(&lt;5yrs),Short/Medium,Medium(10yrs),Medium/Long,Long(20+yrs),N/A"</formula1>
    </dataValidation>
    <dataValidation type="list" allowBlank="1" showInputMessage="1" showErrorMessage="1" sqref="L12 L22:L91" xr:uid="{D0C7F2A4-CAD5-4AFF-993D-8D38EA02155E}">
      <formula1>"Localised,District-wide,Regional,National,N/A"</formula1>
    </dataValidation>
    <dataValidation type="list" allowBlank="1" showInputMessage="1" showErrorMessage="1" sqref="N12 N88:N91 N22:N80" xr:uid="{70D61EBE-FBAE-46DC-AA67-1534AC4BAC7D}">
      <formula1>"Significant Positive,Minor Positive,Neutral,Uncertain,Minor Negative,Significant Negative"</formula1>
    </dataValidation>
    <dataValidation type="list" allowBlank="1" showInputMessage="1" showErrorMessage="1" sqref="D12:D91" xr:uid="{C6E0FB22-4984-4A37-B32F-461194E2266A}">
      <formula1>"Yes, No"</formula1>
    </dataValidation>
    <dataValidation type="list" allowBlank="1" showInputMessage="1" showErrorMessage="1" sqref="P88:P91 P69:P75" xr:uid="{9AAA3E4D-7CB5-47C7-B46D-9CFE3C54818C}">
      <formula1>"Yes,No"</formula1>
    </dataValidation>
    <dataValidation type="list" allowBlank="1" showInputMessage="1" showErrorMessage="1" sqref="M12:M91" xr:uid="{430B9C34-511D-4FCB-9C3A-BE0B51C5D077}">
      <formula1>"Permanent/Irreversible,Permanant/Reversible,Temporary/Irreversible,Temporary/Reversible,N/A"</formula1>
    </dataValidation>
    <dataValidation type="list" allowBlank="1" showInputMessage="1" showErrorMessage="1" sqref="N81:N87" xr:uid="{7D60096F-F311-42DF-94E1-3AD882C83522}">
      <formula1>"Significant Positive,Minor Positive,Neitral,Uncertain,Minor Negative, Significant Negative"</formula1>
    </dataValidation>
  </dataValidations>
  <pageMargins left="0.7" right="0.7" top="0.75" bottom="0.75" header="0.3" footer="0.3"/>
  <pageSetup orientation="portrait" horizontalDpi="4294967293" verticalDpi="4294967293"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0CDFB-6E95-426E-8B2B-9502135CFF4C}">
  <sheetPr codeName="Sheet44"/>
  <dimension ref="A1:Z94"/>
  <sheetViews>
    <sheetView showGridLines="0" zoomScale="40" zoomScaleNormal="40"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15.1796875" style="113" bestFit="1" customWidth="1"/>
    <col min="12" max="12" width="16.1796875" style="113" bestFit="1" customWidth="1"/>
    <col min="13" max="13" width="25.453125" style="113" bestFit="1" customWidth="1"/>
    <col min="14" max="14" width="20.1796875" style="113" bestFit="1" customWidth="1"/>
    <col min="15" max="15" width="84.81640625" style="113" customWidth="1"/>
    <col min="16" max="16" width="16.54296875" style="113" customWidth="1"/>
    <col min="17" max="17" width="53.26953125" style="113" customWidth="1"/>
    <col min="18" max="18" width="49.453125" style="113" customWidth="1"/>
    <col min="19" max="19" width="54.81640625" style="117" hidden="1" customWidth="1"/>
    <col min="20" max="20" width="8.1796875" style="113" customWidth="1"/>
    <col min="21" max="21" width="8.54296875" style="113"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191</v>
      </c>
      <c r="D1" s="317"/>
      <c r="E1" s="114"/>
      <c r="F1" s="114"/>
      <c r="G1" s="114"/>
      <c r="H1" s="114"/>
      <c r="I1" s="115"/>
      <c r="J1" s="115"/>
      <c r="K1" s="115"/>
      <c r="M1" s="116"/>
      <c r="N1" s="116"/>
      <c r="O1" s="116"/>
    </row>
    <row r="2" spans="1:26" x14ac:dyDescent="0.6">
      <c r="A2" s="112" t="s">
        <v>31</v>
      </c>
      <c r="B2" s="118"/>
      <c r="C2" s="266" t="s">
        <v>678</v>
      </c>
      <c r="D2" s="266"/>
      <c r="E2" s="119"/>
      <c r="F2" s="119"/>
      <c r="G2" s="119"/>
      <c r="H2" s="119"/>
      <c r="M2" s="120"/>
      <c r="N2" s="120"/>
      <c r="O2" s="120"/>
    </row>
    <row r="3" spans="1:26" x14ac:dyDescent="0.6">
      <c r="A3" s="121" t="s">
        <v>32</v>
      </c>
      <c r="B3" s="122"/>
      <c r="C3" s="267" t="s">
        <v>661</v>
      </c>
      <c r="D3" s="267"/>
      <c r="E3" s="119"/>
      <c r="F3" s="119"/>
      <c r="G3" s="119"/>
      <c r="H3" s="119"/>
      <c r="M3" s="120"/>
      <c r="N3" s="120"/>
      <c r="O3" s="120"/>
    </row>
    <row r="4" spans="1:26" x14ac:dyDescent="0.6">
      <c r="A4" s="123" t="s">
        <v>33</v>
      </c>
      <c r="B4" s="124"/>
      <c r="C4" s="318" t="s">
        <v>679</v>
      </c>
      <c r="D4" s="318"/>
      <c r="E4" s="125"/>
      <c r="F4" s="125"/>
      <c r="G4" s="125"/>
      <c r="H4" s="125"/>
      <c r="M4" s="120"/>
      <c r="N4" s="120"/>
      <c r="O4" s="120"/>
    </row>
    <row r="5" spans="1:26" x14ac:dyDescent="0.6">
      <c r="A5" s="121" t="s">
        <v>34</v>
      </c>
      <c r="B5" s="124"/>
      <c r="C5" s="319">
        <v>1.06</v>
      </c>
      <c r="D5" s="320"/>
      <c r="E5" s="125"/>
      <c r="F5" s="125"/>
      <c r="G5" s="125"/>
      <c r="H5" s="125"/>
      <c r="M5" s="120"/>
      <c r="N5" s="120"/>
      <c r="O5" s="120"/>
    </row>
    <row r="6" spans="1:26" ht="47.15" customHeight="1" x14ac:dyDescent="0.6">
      <c r="A6" s="121" t="s">
        <v>35</v>
      </c>
      <c r="B6" s="124"/>
      <c r="C6" s="318" t="s">
        <v>679</v>
      </c>
      <c r="D6" s="318"/>
      <c r="E6" s="125"/>
      <c r="F6" s="125"/>
      <c r="G6" s="125"/>
      <c r="H6" s="125"/>
      <c r="M6" s="120"/>
      <c r="N6" s="120"/>
      <c r="O6" s="120"/>
    </row>
    <row r="7" spans="1:26" x14ac:dyDescent="0.6">
      <c r="A7" s="121" t="s">
        <v>36</v>
      </c>
      <c r="B7" s="124"/>
      <c r="C7" s="319" t="s">
        <v>680</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3</v>
      </c>
      <c r="G12" s="306">
        <f ca="1">COUNTIFS(INDIRECT("RAG!$C$"&amp;$V12&amp;":$BB$"&amp;$V12),G$11,RAG!$C$3:$BB$3,$B12)</f>
        <v>0</v>
      </c>
      <c r="H12" s="306">
        <f ca="1">COUNTIFS(INDIRECT("RAG!$C$"&amp;$V12&amp;":$BB$"&amp;$V12),H$11,RAG!$C$3:$BB$3,$B12)</f>
        <v>0</v>
      </c>
      <c r="I12" s="325" t="s">
        <v>249</v>
      </c>
      <c r="J12" s="325" t="s">
        <v>249</v>
      </c>
      <c r="K12" s="325" t="s">
        <v>249</v>
      </c>
      <c r="L12" s="325" t="s">
        <v>249</v>
      </c>
      <c r="M12" s="325" t="s">
        <v>249</v>
      </c>
      <c r="N12" s="268" t="s">
        <v>280</v>
      </c>
      <c r="O12" s="286" t="s">
        <v>681</v>
      </c>
      <c r="P12" s="283" t="s">
        <v>304</v>
      </c>
      <c r="Q12" s="253"/>
      <c r="R12" s="269"/>
      <c r="S12" s="323"/>
      <c r="V12" s="256">
        <f>MATCH(C1, RAG!$B$1:B$59, 0)</f>
        <v>24</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87"/>
      <c r="P13" s="284"/>
      <c r="Q13" s="254"/>
      <c r="R13" s="270"/>
      <c r="S13" s="323"/>
      <c r="V13" s="257"/>
    </row>
    <row r="14" spans="1:26" x14ac:dyDescent="0.6">
      <c r="A14" s="290"/>
      <c r="B14" s="315"/>
      <c r="C14" s="134" t="s">
        <v>314</v>
      </c>
      <c r="D14" s="134" t="s">
        <v>304</v>
      </c>
      <c r="E14" s="293"/>
      <c r="F14" s="284"/>
      <c r="G14" s="284"/>
      <c r="H14" s="284"/>
      <c r="I14" s="326"/>
      <c r="J14" s="326"/>
      <c r="K14" s="326"/>
      <c r="L14" s="326"/>
      <c r="M14" s="326"/>
      <c r="N14" s="293"/>
      <c r="O14" s="287"/>
      <c r="P14" s="284"/>
      <c r="Q14" s="254"/>
      <c r="R14" s="270"/>
      <c r="S14" s="323"/>
      <c r="V14" s="257"/>
    </row>
    <row r="15" spans="1:26" ht="52" x14ac:dyDescent="0.6">
      <c r="A15" s="290"/>
      <c r="B15" s="315"/>
      <c r="C15" s="134" t="s">
        <v>315</v>
      </c>
      <c r="D15" s="134" t="s">
        <v>304</v>
      </c>
      <c r="E15" s="293"/>
      <c r="F15" s="284"/>
      <c r="G15" s="284"/>
      <c r="H15" s="284"/>
      <c r="I15" s="326"/>
      <c r="J15" s="326"/>
      <c r="K15" s="326"/>
      <c r="L15" s="326"/>
      <c r="M15" s="326"/>
      <c r="N15" s="293"/>
      <c r="O15" s="287"/>
      <c r="P15" s="284"/>
      <c r="Q15" s="254"/>
      <c r="R15" s="270"/>
      <c r="S15" s="323"/>
      <c r="V15" s="257"/>
    </row>
    <row r="16" spans="1:26" ht="52" x14ac:dyDescent="0.6">
      <c r="A16" s="290"/>
      <c r="B16" s="315"/>
      <c r="C16" s="134" t="s">
        <v>316</v>
      </c>
      <c r="D16" s="134" t="s">
        <v>305</v>
      </c>
      <c r="E16" s="293"/>
      <c r="F16" s="284"/>
      <c r="G16" s="284"/>
      <c r="H16" s="284"/>
      <c r="I16" s="326"/>
      <c r="J16" s="326"/>
      <c r="K16" s="326"/>
      <c r="L16" s="326"/>
      <c r="M16" s="326"/>
      <c r="N16" s="293"/>
      <c r="O16" s="287"/>
      <c r="P16" s="284"/>
      <c r="Q16" s="254"/>
      <c r="R16" s="270"/>
      <c r="S16" s="323"/>
      <c r="V16" s="257"/>
    </row>
    <row r="17" spans="1:26" x14ac:dyDescent="0.6">
      <c r="A17" s="290"/>
      <c r="B17" s="315"/>
      <c r="C17" s="134" t="s">
        <v>317</v>
      </c>
      <c r="D17" s="134" t="s">
        <v>305</v>
      </c>
      <c r="E17" s="293"/>
      <c r="F17" s="284"/>
      <c r="G17" s="284"/>
      <c r="H17" s="284"/>
      <c r="I17" s="326"/>
      <c r="J17" s="326"/>
      <c r="K17" s="326"/>
      <c r="L17" s="326"/>
      <c r="M17" s="326"/>
      <c r="N17" s="293"/>
      <c r="O17" s="287"/>
      <c r="P17" s="284"/>
      <c r="Q17" s="254"/>
      <c r="R17" s="270"/>
      <c r="S17" s="323"/>
      <c r="V17" s="257"/>
    </row>
    <row r="18" spans="1:26" ht="78" x14ac:dyDescent="0.6">
      <c r="A18" s="290"/>
      <c r="B18" s="315"/>
      <c r="C18" s="134" t="s">
        <v>318</v>
      </c>
      <c r="D18" s="134" t="s">
        <v>305</v>
      </c>
      <c r="E18" s="293"/>
      <c r="F18" s="284"/>
      <c r="G18" s="284"/>
      <c r="H18" s="284"/>
      <c r="I18" s="326"/>
      <c r="J18" s="326"/>
      <c r="K18" s="326"/>
      <c r="L18" s="326"/>
      <c r="M18" s="326"/>
      <c r="N18" s="293"/>
      <c r="O18" s="287"/>
      <c r="P18" s="284"/>
      <c r="Q18" s="254"/>
      <c r="R18" s="270"/>
      <c r="S18" s="323"/>
      <c r="V18" s="257"/>
    </row>
    <row r="19" spans="1:26" ht="52" x14ac:dyDescent="0.6">
      <c r="A19" s="290"/>
      <c r="B19" s="315"/>
      <c r="C19" s="134" t="s">
        <v>319</v>
      </c>
      <c r="D19" s="134" t="s">
        <v>304</v>
      </c>
      <c r="E19" s="293"/>
      <c r="F19" s="284"/>
      <c r="G19" s="284"/>
      <c r="H19" s="284"/>
      <c r="I19" s="326"/>
      <c r="J19" s="326"/>
      <c r="K19" s="326"/>
      <c r="L19" s="326"/>
      <c r="M19" s="326"/>
      <c r="N19" s="293"/>
      <c r="O19" s="287"/>
      <c r="P19" s="284"/>
      <c r="Q19" s="254"/>
      <c r="R19" s="270"/>
      <c r="S19" s="323"/>
      <c r="V19" s="257"/>
    </row>
    <row r="20" spans="1:26" ht="78" x14ac:dyDescent="0.6">
      <c r="A20" s="290"/>
      <c r="B20" s="315"/>
      <c r="C20" s="134" t="s">
        <v>320</v>
      </c>
      <c r="D20" s="134" t="s">
        <v>304</v>
      </c>
      <c r="E20" s="293"/>
      <c r="F20" s="284"/>
      <c r="G20" s="284"/>
      <c r="H20" s="284"/>
      <c r="I20" s="326"/>
      <c r="J20" s="326"/>
      <c r="K20" s="326"/>
      <c r="L20" s="326"/>
      <c r="M20" s="326"/>
      <c r="N20" s="293"/>
      <c r="O20" s="287"/>
      <c r="P20" s="284"/>
      <c r="Q20" s="254"/>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88"/>
      <c r="P21" s="285"/>
      <c r="Q21" s="282"/>
      <c r="R21" s="271"/>
      <c r="S21" s="323"/>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0</v>
      </c>
      <c r="H22" s="283">
        <f ca="1">COUNTIFS(INDIRECT("RAG!$C$"&amp;$V12&amp;":$BB$"&amp;$V12),H$11,RAG!$C$3:$BB$3,$B22)</f>
        <v>1</v>
      </c>
      <c r="I22" s="352" t="s">
        <v>306</v>
      </c>
      <c r="J22" s="292" t="s">
        <v>307</v>
      </c>
      <c r="K22" s="292" t="s">
        <v>323</v>
      </c>
      <c r="L22" s="292" t="s">
        <v>309</v>
      </c>
      <c r="M22" s="292" t="s">
        <v>310</v>
      </c>
      <c r="N22" s="292" t="s">
        <v>282</v>
      </c>
      <c r="O22" s="286" t="s">
        <v>682</v>
      </c>
      <c r="P22" s="283" t="s">
        <v>304</v>
      </c>
      <c r="Q22" s="253"/>
      <c r="R22" s="269"/>
      <c r="S22" s="353"/>
      <c r="V22" s="256"/>
      <c r="Z22" s="113" t="str">
        <f>IF(R22&gt;0,B22&amp;":"&amp;R22&amp;"
","")</f>
        <v/>
      </c>
    </row>
    <row r="23" spans="1:26" ht="162.65" customHeight="1" thickBot="1" x14ac:dyDescent="0.65">
      <c r="A23" s="280"/>
      <c r="B23" s="261"/>
      <c r="C23" s="135" t="s">
        <v>325</v>
      </c>
      <c r="D23" s="134" t="s">
        <v>304</v>
      </c>
      <c r="E23" s="294"/>
      <c r="F23" s="285"/>
      <c r="G23" s="285"/>
      <c r="H23" s="285"/>
      <c r="I23" s="327"/>
      <c r="J23" s="294"/>
      <c r="K23" s="294"/>
      <c r="L23" s="294"/>
      <c r="M23" s="294"/>
      <c r="N23" s="294"/>
      <c r="O23" s="288"/>
      <c r="P23" s="285"/>
      <c r="Q23" s="282"/>
      <c r="R23" s="271"/>
      <c r="S23" s="353"/>
      <c r="V23" s="272"/>
    </row>
    <row r="24" spans="1:26" ht="156" x14ac:dyDescent="0.6">
      <c r="A24" s="289" t="s">
        <v>81</v>
      </c>
      <c r="B24" s="259" t="s">
        <v>116</v>
      </c>
      <c r="C24" s="136" t="s">
        <v>326</v>
      </c>
      <c r="D24" s="133" t="s">
        <v>305</v>
      </c>
      <c r="E24" s="276" t="s">
        <v>305</v>
      </c>
      <c r="F24" s="259">
        <f ca="1">COUNTIFS(INDIRECT("RAG!$C$"&amp;$V12&amp;":$BB$"&amp;$V12),F$11,RAG!$C$3:$BB$3,$B24)</f>
        <v>4</v>
      </c>
      <c r="G24" s="259">
        <f ca="1">COUNTIFS(INDIRECT("RAG!$C$"&amp;$V12&amp;":$BB$"&amp;$V12),G$11,RAG!$C$3:$BB$3,$B24)</f>
        <v>2</v>
      </c>
      <c r="H24" s="259">
        <f ca="1">COUNTIFS(INDIRECT("RAG!$C$"&amp;$V12&amp;":$BB$"&amp;$V12),H$11,RAG!$C$3:$BB$3,$B24)</f>
        <v>0</v>
      </c>
      <c r="I24" s="250" t="s">
        <v>306</v>
      </c>
      <c r="J24" s="250" t="s">
        <v>307</v>
      </c>
      <c r="K24" s="250" t="s">
        <v>308</v>
      </c>
      <c r="L24" s="250" t="s">
        <v>309</v>
      </c>
      <c r="M24" s="250" t="s">
        <v>310</v>
      </c>
      <c r="N24" s="250" t="s">
        <v>283</v>
      </c>
      <c r="O24" s="265" t="s">
        <v>683</v>
      </c>
      <c r="P24" s="304" t="s">
        <v>305</v>
      </c>
      <c r="Q24" s="253" t="s">
        <v>684</v>
      </c>
      <c r="R24" s="253" t="s">
        <v>442</v>
      </c>
      <c r="S24" s="324"/>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54"/>
      <c r="R25" s="254"/>
      <c r="S25" s="324"/>
      <c r="V25" s="257"/>
    </row>
    <row r="26" spans="1:26" ht="52" x14ac:dyDescent="0.6">
      <c r="A26" s="290"/>
      <c r="B26" s="260"/>
      <c r="C26" s="137" t="s">
        <v>329</v>
      </c>
      <c r="D26" s="134" t="s">
        <v>305</v>
      </c>
      <c r="E26" s="277"/>
      <c r="F26" s="260"/>
      <c r="G26" s="260"/>
      <c r="H26" s="260"/>
      <c r="I26" s="251"/>
      <c r="J26" s="251"/>
      <c r="K26" s="251"/>
      <c r="L26" s="251"/>
      <c r="M26" s="251"/>
      <c r="N26" s="251"/>
      <c r="O26" s="266"/>
      <c r="P26" s="305"/>
      <c r="Q26" s="254"/>
      <c r="R26" s="254"/>
      <c r="S26" s="324"/>
      <c r="V26" s="257"/>
    </row>
    <row r="27" spans="1:26" ht="52" x14ac:dyDescent="0.6">
      <c r="A27" s="290"/>
      <c r="B27" s="260"/>
      <c r="C27" s="137" t="s">
        <v>330</v>
      </c>
      <c r="D27" s="134" t="s">
        <v>304</v>
      </c>
      <c r="E27" s="277"/>
      <c r="F27" s="260"/>
      <c r="G27" s="260"/>
      <c r="H27" s="260"/>
      <c r="I27" s="251"/>
      <c r="J27" s="251"/>
      <c r="K27" s="251"/>
      <c r="L27" s="251"/>
      <c r="M27" s="251"/>
      <c r="N27" s="251"/>
      <c r="O27" s="266"/>
      <c r="P27" s="305"/>
      <c r="Q27" s="254"/>
      <c r="R27" s="254"/>
      <c r="S27" s="324"/>
      <c r="V27" s="257"/>
    </row>
    <row r="28" spans="1:26" ht="52" x14ac:dyDescent="0.6">
      <c r="A28" s="290"/>
      <c r="B28" s="260"/>
      <c r="C28" s="137" t="s">
        <v>331</v>
      </c>
      <c r="D28" s="134" t="s">
        <v>304</v>
      </c>
      <c r="E28" s="277"/>
      <c r="F28" s="260"/>
      <c r="G28" s="260"/>
      <c r="H28" s="260"/>
      <c r="I28" s="251"/>
      <c r="J28" s="251"/>
      <c r="K28" s="251"/>
      <c r="L28" s="251"/>
      <c r="M28" s="251"/>
      <c r="N28" s="251"/>
      <c r="O28" s="266"/>
      <c r="P28" s="305"/>
      <c r="Q28" s="254"/>
      <c r="R28" s="254"/>
      <c r="S28" s="324"/>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54"/>
      <c r="R29" s="254"/>
      <c r="S29" s="324"/>
      <c r="V29" s="257"/>
    </row>
    <row r="30" spans="1:26" ht="52" x14ac:dyDescent="0.6">
      <c r="A30" s="290"/>
      <c r="B30" s="260"/>
      <c r="C30" s="137" t="s">
        <v>333</v>
      </c>
      <c r="D30" s="134" t="s">
        <v>304</v>
      </c>
      <c r="E30" s="277"/>
      <c r="F30" s="260"/>
      <c r="G30" s="260"/>
      <c r="H30" s="260"/>
      <c r="I30" s="251"/>
      <c r="J30" s="251"/>
      <c r="K30" s="251"/>
      <c r="L30" s="251"/>
      <c r="M30" s="251"/>
      <c r="N30" s="251"/>
      <c r="O30" s="266"/>
      <c r="P30" s="305"/>
      <c r="Q30" s="254"/>
      <c r="R30" s="254"/>
      <c r="S30" s="324"/>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82"/>
      <c r="R31" s="282"/>
      <c r="S31" s="324"/>
      <c r="V31" s="272"/>
    </row>
    <row r="32" spans="1:26" ht="78" x14ac:dyDescent="0.6">
      <c r="A32" s="289" t="s">
        <v>86</v>
      </c>
      <c r="B32" s="259" t="s">
        <v>117</v>
      </c>
      <c r="C32" s="139" t="s">
        <v>335</v>
      </c>
      <c r="D32" s="133" t="s">
        <v>304</v>
      </c>
      <c r="E32" s="276" t="s">
        <v>305</v>
      </c>
      <c r="F32" s="259">
        <f ca="1">COUNTIFS(INDIRECT("RAG!$C$"&amp;$V12&amp;":$BB$"&amp;$V12),F$11,RAG!$C$3:$BB$3,$B32)</f>
        <v>2</v>
      </c>
      <c r="G32" s="259">
        <f ca="1">COUNTIFS(INDIRECT("RAG!$C$"&amp;$V12&amp;":$BB$"&amp;$V12),G$11,RAG!$C$3:$BB$3,$B32)</f>
        <v>1</v>
      </c>
      <c r="H32" s="259">
        <f ca="1">COUNTIFS(INDIRECT("RAG!$C$"&amp;$V12&amp;":$BB$"&amp;$V12),H$11,RAG!$C$3:$BB$3,$B32)</f>
        <v>1</v>
      </c>
      <c r="I32" s="250" t="s">
        <v>306</v>
      </c>
      <c r="J32" s="250" t="s">
        <v>307</v>
      </c>
      <c r="K32" s="250" t="s">
        <v>308</v>
      </c>
      <c r="L32" s="250" t="s">
        <v>309</v>
      </c>
      <c r="M32" s="250" t="s">
        <v>310</v>
      </c>
      <c r="N32" s="250" t="s">
        <v>282</v>
      </c>
      <c r="O32" s="265" t="s">
        <v>685</v>
      </c>
      <c r="P32" s="304" t="s">
        <v>304</v>
      </c>
      <c r="Q32" s="253" t="s">
        <v>686</v>
      </c>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1</v>
      </c>
      <c r="G40" s="259">
        <f ca="1">COUNTIFS(INDIRECT("RAG!$C$"&amp;$V12&amp;":$BB$"&amp;$V12),G$11,RAG!$C$3:$BB$3,$B40)</f>
        <v>1</v>
      </c>
      <c r="H40" s="259">
        <f ca="1">COUNTIFS(INDIRECT("RAG!$C$"&amp;$V12&amp;":$BB$"&amp;$V12),H$11,RAG!$C$3:$BB$3,$B40)</f>
        <v>0</v>
      </c>
      <c r="I40" s="250" t="s">
        <v>306</v>
      </c>
      <c r="J40" s="250" t="s">
        <v>307</v>
      </c>
      <c r="K40" s="250" t="s">
        <v>346</v>
      </c>
      <c r="L40" s="250" t="s">
        <v>309</v>
      </c>
      <c r="M40" s="250" t="s">
        <v>310</v>
      </c>
      <c r="N40" s="250" t="s">
        <v>311</v>
      </c>
      <c r="O40" s="265" t="s">
        <v>687</v>
      </c>
      <c r="P40" s="250" t="s">
        <v>305</v>
      </c>
      <c r="Q40" s="253"/>
      <c r="R40" s="269"/>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251"/>
      <c r="Q41" s="254"/>
      <c r="R41" s="270"/>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54"/>
      <c r="R42" s="270"/>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54"/>
      <c r="R43" s="270"/>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54"/>
      <c r="R44" s="270"/>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82"/>
      <c r="R45" s="271"/>
      <c r="S45" s="323"/>
      <c r="V45" s="272"/>
    </row>
    <row r="46" spans="1:26" ht="78" x14ac:dyDescent="0.6">
      <c r="A46" s="289" t="s">
        <v>94</v>
      </c>
      <c r="B46" s="259" t="s">
        <v>119</v>
      </c>
      <c r="C46" s="136" t="s">
        <v>353</v>
      </c>
      <c r="D46" s="133" t="s">
        <v>305</v>
      </c>
      <c r="E46" s="276" t="s">
        <v>305</v>
      </c>
      <c r="F46" s="259">
        <f ca="1">COUNTIFS(INDIRECT("RAG!$C$"&amp;$V12&amp;":$BB$"&amp;$V12),F$11,RAG!$C$3:$BB$3,$B46)</f>
        <v>6</v>
      </c>
      <c r="G46" s="259">
        <f ca="1">COUNTIFS(INDIRECT("RAG!$C$"&amp;$V12&amp;":$BB$"&amp;$V12),G$11,RAG!$C$3:$BB$3,$B46)</f>
        <v>1</v>
      </c>
      <c r="H46" s="259">
        <f ca="1">COUNTIFS(INDIRECT("RAG!$C$"&amp;$V12&amp;":$BB$"&amp;$V12),H$11,RAG!$C$3:$BB$3,$B46)</f>
        <v>0</v>
      </c>
      <c r="I46" s="250" t="s">
        <v>306</v>
      </c>
      <c r="J46" s="250" t="s">
        <v>307</v>
      </c>
      <c r="K46" s="250" t="s">
        <v>308</v>
      </c>
      <c r="L46" s="250" t="s">
        <v>309</v>
      </c>
      <c r="M46" s="250" t="s">
        <v>310</v>
      </c>
      <c r="N46" s="250" t="s">
        <v>283</v>
      </c>
      <c r="O46" s="265" t="s">
        <v>688</v>
      </c>
      <c r="P46" s="304" t="s">
        <v>305</v>
      </c>
      <c r="Q46" s="253" t="s">
        <v>689</v>
      </c>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20.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292" t="s">
        <v>249</v>
      </c>
      <c r="J51" s="292" t="s">
        <v>249</v>
      </c>
      <c r="K51" s="292" t="s">
        <v>249</v>
      </c>
      <c r="L51" s="292" t="s">
        <v>249</v>
      </c>
      <c r="M51" s="292" t="s">
        <v>249</v>
      </c>
      <c r="N51" s="292" t="s">
        <v>280</v>
      </c>
      <c r="O51" s="286" t="s">
        <v>690</v>
      </c>
      <c r="P51" s="304"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73.4" customHeight="1" thickBot="1" x14ac:dyDescent="0.65">
      <c r="A52" s="291"/>
      <c r="B52" s="261"/>
      <c r="C52" s="138" t="s">
        <v>362</v>
      </c>
      <c r="D52" s="134" t="s">
        <v>305</v>
      </c>
      <c r="E52" s="278"/>
      <c r="F52" s="261"/>
      <c r="G52" s="261"/>
      <c r="H52" s="261"/>
      <c r="I52" s="294"/>
      <c r="J52" s="294"/>
      <c r="K52" s="294"/>
      <c r="L52" s="294"/>
      <c r="M52" s="294"/>
      <c r="N52" s="294"/>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309</v>
      </c>
      <c r="M53" s="250" t="s">
        <v>310</v>
      </c>
      <c r="N53" s="250" t="s">
        <v>282</v>
      </c>
      <c r="O53" s="265" t="s">
        <v>691</v>
      </c>
      <c r="P53" s="304"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51"/>
      <c r="J54" s="251"/>
      <c r="K54" s="251"/>
      <c r="L54" s="251"/>
      <c r="M54" s="251"/>
      <c r="N54" s="251"/>
      <c r="O54" s="266"/>
      <c r="P54" s="305"/>
      <c r="Q54" s="254"/>
      <c r="R54" s="270"/>
      <c r="S54" s="323"/>
      <c r="V54" s="257"/>
    </row>
    <row r="55" spans="1:26" x14ac:dyDescent="0.6">
      <c r="A55" s="290"/>
      <c r="B55" s="260"/>
      <c r="C55" s="142" t="s">
        <v>367</v>
      </c>
      <c r="D55" s="134" t="s">
        <v>304</v>
      </c>
      <c r="E55" s="293"/>
      <c r="F55" s="284"/>
      <c r="G55" s="284"/>
      <c r="H55" s="284"/>
      <c r="I55" s="251"/>
      <c r="J55" s="251"/>
      <c r="K55" s="251"/>
      <c r="L55" s="251"/>
      <c r="M55" s="251"/>
      <c r="N55" s="251"/>
      <c r="O55" s="266"/>
      <c r="P55" s="305"/>
      <c r="Q55" s="254"/>
      <c r="R55" s="270"/>
      <c r="S55" s="323"/>
      <c r="V55" s="257"/>
    </row>
    <row r="56" spans="1:26" x14ac:dyDescent="0.6">
      <c r="A56" s="290"/>
      <c r="B56" s="260"/>
      <c r="C56" s="134" t="s">
        <v>368</v>
      </c>
      <c r="D56" s="134" t="s">
        <v>304</v>
      </c>
      <c r="E56" s="293"/>
      <c r="F56" s="284"/>
      <c r="G56" s="284"/>
      <c r="H56" s="284"/>
      <c r="I56" s="251"/>
      <c r="J56" s="251"/>
      <c r="K56" s="251"/>
      <c r="L56" s="251"/>
      <c r="M56" s="251"/>
      <c r="N56" s="251"/>
      <c r="O56" s="266"/>
      <c r="P56" s="305"/>
      <c r="Q56" s="254"/>
      <c r="R56" s="270"/>
      <c r="S56" s="323"/>
      <c r="V56" s="257"/>
    </row>
    <row r="57" spans="1:26" ht="84" customHeight="1" thickBot="1" x14ac:dyDescent="0.65">
      <c r="A57" s="291"/>
      <c r="B57" s="261"/>
      <c r="C57" s="135" t="s">
        <v>369</v>
      </c>
      <c r="D57" s="134" t="s">
        <v>305</v>
      </c>
      <c r="E57" s="294"/>
      <c r="F57" s="285"/>
      <c r="G57" s="285"/>
      <c r="H57" s="285"/>
      <c r="I57" s="268"/>
      <c r="J57" s="268"/>
      <c r="K57" s="268"/>
      <c r="L57" s="268"/>
      <c r="M57" s="268"/>
      <c r="N57" s="268"/>
      <c r="O57" s="267"/>
      <c r="P57" s="306"/>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692</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326.5" customHeight="1"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1</v>
      </c>
      <c r="H61" s="283">
        <f ca="1">COUNTIFS(INDIRECT("RAG!$C$"&amp;$V12&amp;":$BB$"&amp;$V12),H$11,RAG!$C$3:$BB$3,$B61)</f>
        <v>3</v>
      </c>
      <c r="I61" s="250" t="s">
        <v>249</v>
      </c>
      <c r="J61" s="250" t="s">
        <v>249</v>
      </c>
      <c r="K61" s="250" t="s">
        <v>249</v>
      </c>
      <c r="L61" s="250" t="s">
        <v>249</v>
      </c>
      <c r="M61" s="250" t="s">
        <v>249</v>
      </c>
      <c r="N61" s="250" t="s">
        <v>280</v>
      </c>
      <c r="O61" s="265" t="s">
        <v>693</v>
      </c>
      <c r="P61" s="250" t="s">
        <v>304</v>
      </c>
      <c r="Q61" s="298"/>
      <c r="R61" s="298" t="s">
        <v>513</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694</v>
      </c>
      <c r="P69" s="250" t="s">
        <v>304</v>
      </c>
      <c r="Q69" s="253"/>
      <c r="R69" s="269"/>
      <c r="S69" s="322"/>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70"/>
      <c r="S70" s="322"/>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70"/>
      <c r="S71" s="322"/>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70"/>
      <c r="S72" s="322"/>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70"/>
      <c r="S73" s="322"/>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70"/>
      <c r="S74" s="322"/>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82"/>
      <c r="R75" s="271"/>
      <c r="S75" s="322"/>
      <c r="V75" s="272"/>
    </row>
    <row r="76" spans="1:26" ht="52" x14ac:dyDescent="0.6">
      <c r="A76" s="289" t="s">
        <v>104</v>
      </c>
      <c r="B76" s="259" t="s">
        <v>125</v>
      </c>
      <c r="C76" s="139" t="s">
        <v>393</v>
      </c>
      <c r="D76" s="133" t="s">
        <v>305</v>
      </c>
      <c r="E76" s="292" t="s">
        <v>305</v>
      </c>
      <c r="F76" s="283">
        <f ca="1">COUNTIFS(INDIRECT("RAG!$C$"&amp;$V12&amp;":$BB$"&amp;$V12),F$11,RAG!$C$3:$BB$3,$B76)</f>
        <v>2</v>
      </c>
      <c r="G76" s="283">
        <f ca="1">COUNTIFS(INDIRECT("RAG!$C$"&amp;$V12&amp;":$BB$"&amp;$V12),G$11,RAG!$C$3:$BB$3,$B76)</f>
        <v>0</v>
      </c>
      <c r="H76" s="283">
        <f ca="1">COUNTIFS(INDIRECT("RAG!$C$"&amp;$V12&amp;":$BB$"&amp;$V12),H$11,RAG!$C$3:$BB$3,$B76)</f>
        <v>2</v>
      </c>
      <c r="I76" s="250" t="s">
        <v>306</v>
      </c>
      <c r="J76" s="250" t="s">
        <v>307</v>
      </c>
      <c r="K76" s="250" t="s">
        <v>308</v>
      </c>
      <c r="L76" s="250" t="s">
        <v>309</v>
      </c>
      <c r="M76" s="250" t="s">
        <v>310</v>
      </c>
      <c r="N76" s="250" t="s">
        <v>283</v>
      </c>
      <c r="O76" s="295" t="s">
        <v>695</v>
      </c>
      <c r="P76" s="250" t="s">
        <v>305</v>
      </c>
      <c r="Q76" s="253" t="s">
        <v>675</v>
      </c>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54"/>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54"/>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54"/>
      <c r="R79" s="270"/>
      <c r="S79" s="323"/>
      <c r="V79" s="257"/>
    </row>
    <row r="80" spans="1:26" ht="266.5" customHeight="1" thickBot="1" x14ac:dyDescent="0.65">
      <c r="A80" s="291"/>
      <c r="B80" s="261"/>
      <c r="C80" s="146" t="s">
        <v>399</v>
      </c>
      <c r="D80" s="134" t="s">
        <v>304</v>
      </c>
      <c r="E80" s="294"/>
      <c r="F80" s="285"/>
      <c r="G80" s="285"/>
      <c r="H80" s="285"/>
      <c r="I80" s="268"/>
      <c r="J80" s="268"/>
      <c r="K80" s="268"/>
      <c r="L80" s="268"/>
      <c r="M80" s="268"/>
      <c r="N80" s="268"/>
      <c r="O80" s="297"/>
      <c r="P80" s="268"/>
      <c r="Q80" s="282"/>
      <c r="R80" s="271"/>
      <c r="S80" s="323"/>
      <c r="V80" s="272"/>
    </row>
    <row r="81" spans="1:26" ht="52" x14ac:dyDescent="0.6">
      <c r="A81" s="273" t="s">
        <v>110</v>
      </c>
      <c r="B81" s="259" t="s">
        <v>126</v>
      </c>
      <c r="C81" s="139" t="s">
        <v>400</v>
      </c>
      <c r="D81" s="133" t="s">
        <v>305</v>
      </c>
      <c r="E81" s="276" t="s">
        <v>305</v>
      </c>
      <c r="F81" s="259">
        <f ca="1">COUNTIFS(INDIRECT("RAG!$C$"&amp;$V12&amp;":$BB$"&amp;$V12),F$11,RAG!$C$3:$BB$3,$B81)</f>
        <v>1</v>
      </c>
      <c r="G81" s="259">
        <f ca="1">COUNTIFS(INDIRECT("RAG!$C$"&amp;$V12&amp;":$BB$"&amp;$V12),G$11,RAG!$C$3:$BB$3,$B81)</f>
        <v>2</v>
      </c>
      <c r="H81" s="259">
        <f ca="1">COUNTIFS(INDIRECT("RAG!$C$"&amp;$V12&amp;":$BB$"&amp;$V12),H$11,RAG!$C$3:$BB$3,$B81)</f>
        <v>2</v>
      </c>
      <c r="I81" s="250" t="s">
        <v>306</v>
      </c>
      <c r="J81" s="250" t="s">
        <v>307</v>
      </c>
      <c r="K81" s="250" t="s">
        <v>308</v>
      </c>
      <c r="L81" s="250" t="s">
        <v>309</v>
      </c>
      <c r="M81" s="250" t="s">
        <v>310</v>
      </c>
      <c r="N81" s="250" t="s">
        <v>283</v>
      </c>
      <c r="O81" s="265" t="s">
        <v>696</v>
      </c>
      <c r="P81" s="250" t="s">
        <v>305</v>
      </c>
      <c r="Q81" s="253" t="s">
        <v>697</v>
      </c>
      <c r="R81" s="269"/>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54"/>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70"/>
      <c r="S86" s="323"/>
      <c r="V86" s="257"/>
    </row>
    <row r="87" spans="1:26" ht="121.5" customHeight="1" thickBot="1" x14ac:dyDescent="0.65">
      <c r="A87" s="280"/>
      <c r="B87" s="261"/>
      <c r="C87" s="145" t="s">
        <v>407</v>
      </c>
      <c r="D87" s="134" t="s">
        <v>304</v>
      </c>
      <c r="E87" s="278"/>
      <c r="F87" s="261"/>
      <c r="G87" s="261"/>
      <c r="H87" s="261"/>
      <c r="I87" s="268"/>
      <c r="J87" s="268"/>
      <c r="K87" s="268"/>
      <c r="L87" s="268"/>
      <c r="M87" s="268"/>
      <c r="N87" s="268"/>
      <c r="O87" s="267"/>
      <c r="P87" s="268"/>
      <c r="Q87" s="282"/>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352.4"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idden="1" x14ac:dyDescent="0.6"/>
    <row r="93" spans="1:26" hidden="1" x14ac:dyDescent="0.6"/>
    <row r="94" spans="1:26" s="153" customFormat="1" hidden="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faxsNpQSDo1jRW22G/A3thENOKzD+1jjKQlQAqMWFAnM3tYgmKQx8RQ/5zWGd0sdOjMDHT/K5CKi8WoUaijNQ==" saltValue="MRBbXLyEOZ0clCv+dhmjqA==" spinCount="100000" sheet="1" objects="1" scenarios="1"/>
  <autoFilter ref="A11:Q91" xr:uid="{D2C47CAF-421C-4D58-AA7A-22430CCF83D7}"/>
  <mergeCells count="262">
    <mergeCell ref="S69:S75"/>
    <mergeCell ref="S76:S80"/>
    <mergeCell ref="S81:S87"/>
    <mergeCell ref="S88:S91"/>
    <mergeCell ref="S12:S21"/>
    <mergeCell ref="S24:S31"/>
    <mergeCell ref="S32:S39"/>
    <mergeCell ref="S40:S45"/>
    <mergeCell ref="S46:S50"/>
    <mergeCell ref="S51:S52"/>
    <mergeCell ref="S53:S57"/>
    <mergeCell ref="S58:S60"/>
    <mergeCell ref="S61:S68"/>
    <mergeCell ref="S22:S23"/>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919" priority="1">
      <formula>$D12="No"</formula>
    </cfRule>
  </conditionalFormatting>
  <conditionalFormatting sqref="F12:F91">
    <cfRule type="cellIs" dxfId="1918" priority="4" operator="greaterThan">
      <formula>0</formula>
    </cfRule>
  </conditionalFormatting>
  <conditionalFormatting sqref="G12:G91">
    <cfRule type="cellIs" dxfId="1917" priority="3" operator="greaterThan">
      <formula>0</formula>
    </cfRule>
  </conditionalFormatting>
  <conditionalFormatting sqref="H12:H91">
    <cfRule type="cellIs" dxfId="1916" priority="2" operator="greaterThan">
      <formula>0</formula>
    </cfRule>
  </conditionalFormatting>
  <conditionalFormatting sqref="N12">
    <cfRule type="cellIs" dxfId="1915" priority="45" operator="equal">
      <formula>"Neutral"</formula>
    </cfRule>
    <cfRule type="cellIs" dxfId="1914" priority="43" operator="equal">
      <formula>"Minor Positive"</formula>
    </cfRule>
    <cfRule type="cellIs" dxfId="1913" priority="42" operator="equal">
      <formula>"Significant Negative"</formula>
    </cfRule>
    <cfRule type="cellIs" dxfId="1912" priority="44" operator="equal">
      <formula>"Significant Positive"</formula>
    </cfRule>
    <cfRule type="cellIs" dxfId="1911" priority="41" operator="equal">
      <formula>"Minor Negative"</formula>
    </cfRule>
  </conditionalFormatting>
  <conditionalFormatting sqref="N22">
    <cfRule type="cellIs" dxfId="1910" priority="50" operator="equal">
      <formula>"Minor Positive"</formula>
    </cfRule>
    <cfRule type="cellIs" dxfId="1909" priority="49" operator="equal">
      <formula>"Neutral"</formula>
    </cfRule>
    <cfRule type="cellIs" dxfId="1908" priority="48" operator="equal">
      <formula>"Uncertain"</formula>
    </cfRule>
    <cfRule type="cellIs" dxfId="1907" priority="47" operator="equal">
      <formula>"Minor Negative"</formula>
    </cfRule>
    <cfRule type="cellIs" dxfId="1906" priority="46" operator="equal">
      <formula>"Significant Negative"</formula>
    </cfRule>
    <cfRule type="cellIs" dxfId="1905" priority="51" operator="equal">
      <formula>"Significant Positive"</formula>
    </cfRule>
  </conditionalFormatting>
  <conditionalFormatting sqref="N24">
    <cfRule type="cellIs" dxfId="1904" priority="52" operator="equal">
      <formula>"Significant Negative"</formula>
    </cfRule>
    <cfRule type="cellIs" dxfId="1903" priority="56" operator="equal">
      <formula>"Minor Positive"</formula>
    </cfRule>
    <cfRule type="cellIs" dxfId="1902" priority="53" operator="equal">
      <formula>"Minor Negative"</formula>
    </cfRule>
    <cfRule type="cellIs" dxfId="1901" priority="54" operator="equal">
      <formula>"Uncertain"</formula>
    </cfRule>
    <cfRule type="cellIs" dxfId="1900" priority="55" operator="equal">
      <formula>"Neutral"</formula>
    </cfRule>
    <cfRule type="cellIs" dxfId="1899" priority="57" operator="equal">
      <formula>"Significant Positive"</formula>
    </cfRule>
  </conditionalFormatting>
  <conditionalFormatting sqref="N32">
    <cfRule type="cellIs" dxfId="1898" priority="62" operator="equal">
      <formula>"Minor Positive"</formula>
    </cfRule>
    <cfRule type="cellIs" dxfId="1897" priority="61" operator="equal">
      <formula>"Neutral"</formula>
    </cfRule>
    <cfRule type="cellIs" dxfId="1896" priority="60" operator="equal">
      <formula>"Uncertain"</formula>
    </cfRule>
    <cfRule type="cellIs" dxfId="1895" priority="58" operator="equal">
      <formula>"Significant Negative"</formula>
    </cfRule>
    <cfRule type="cellIs" dxfId="1894" priority="59" operator="equal">
      <formula>"Minor Negative"</formula>
    </cfRule>
    <cfRule type="cellIs" dxfId="1893" priority="63" operator="equal">
      <formula>"Significant Positive"</formula>
    </cfRule>
  </conditionalFormatting>
  <conditionalFormatting sqref="N40">
    <cfRule type="cellIs" dxfId="1892" priority="75" operator="equal">
      <formula>"Significant Positive"</formula>
    </cfRule>
    <cfRule type="cellIs" dxfId="1891" priority="70" operator="equal">
      <formula>"Significant Negative"</formula>
    </cfRule>
    <cfRule type="cellIs" dxfId="1890" priority="71" operator="equal">
      <formula>"Minor Negative"</formula>
    </cfRule>
    <cfRule type="cellIs" dxfId="1889" priority="72" operator="equal">
      <formula>"Uncertain"</formula>
    </cfRule>
    <cfRule type="cellIs" dxfId="1888" priority="73" operator="equal">
      <formula>"Neutral"</formula>
    </cfRule>
    <cfRule type="cellIs" dxfId="1887" priority="74" operator="equal">
      <formula>"Minor Positive"</formula>
    </cfRule>
  </conditionalFormatting>
  <conditionalFormatting sqref="N46">
    <cfRule type="cellIs" dxfId="1886" priority="64" operator="equal">
      <formula>"Significant Negative"</formula>
    </cfRule>
    <cfRule type="cellIs" dxfId="1885" priority="65" operator="equal">
      <formula>"Minor Negative"</formula>
    </cfRule>
    <cfRule type="cellIs" dxfId="1884" priority="66" operator="equal">
      <formula>"Uncertain"</formula>
    </cfRule>
    <cfRule type="cellIs" dxfId="1883" priority="67" operator="equal">
      <formula>"Neutral"</formula>
    </cfRule>
    <cfRule type="cellIs" dxfId="1882" priority="68" operator="equal">
      <formula>"Minor Positive"</formula>
    </cfRule>
    <cfRule type="cellIs" dxfId="1881" priority="69" operator="equal">
      <formula>"Significant Positive"</formula>
    </cfRule>
  </conditionalFormatting>
  <conditionalFormatting sqref="N51">
    <cfRule type="cellIs" dxfId="1880" priority="10" operator="equal">
      <formula>"Uncertain"</formula>
    </cfRule>
    <cfRule type="cellIs" dxfId="1879" priority="13" operator="equal">
      <formula>"Significant Positive"</formula>
    </cfRule>
    <cfRule type="cellIs" dxfId="1878" priority="12" operator="equal">
      <formula>"Minor Positive"</formula>
    </cfRule>
    <cfRule type="cellIs" dxfId="1877" priority="11" operator="equal">
      <formula>"Neutral"</formula>
    </cfRule>
    <cfRule type="cellIs" dxfId="1876" priority="9" operator="equal">
      <formula>"Minor Negative"</formula>
    </cfRule>
    <cfRule type="cellIs" dxfId="1875" priority="8" operator="equal">
      <formula>"Significant Negative"</formula>
    </cfRule>
  </conditionalFormatting>
  <conditionalFormatting sqref="N53">
    <cfRule type="cellIs" dxfId="1874" priority="32" operator="equal">
      <formula>"Significant Positive"</formula>
    </cfRule>
    <cfRule type="cellIs" dxfId="1873" priority="29" operator="equal">
      <formula>"Uncertain"</formula>
    </cfRule>
    <cfRule type="cellIs" dxfId="1872" priority="28" operator="equal">
      <formula>"Minor Negative"</formula>
    </cfRule>
    <cfRule type="cellIs" dxfId="1871" priority="27" operator="equal">
      <formula>"Significant Negative"</formula>
    </cfRule>
    <cfRule type="cellIs" dxfId="1870" priority="30" operator="equal">
      <formula>"Neutral"</formula>
    </cfRule>
    <cfRule type="cellIs" dxfId="1869" priority="31" operator="equal">
      <formula>"Minor Positive"</formula>
    </cfRule>
  </conditionalFormatting>
  <conditionalFormatting sqref="N58">
    <cfRule type="cellIs" dxfId="1868" priority="17" operator="equal">
      <formula>"Uncertain"</formula>
    </cfRule>
    <cfRule type="cellIs" dxfId="1867" priority="18" operator="equal">
      <formula>"Neutral"</formula>
    </cfRule>
    <cfRule type="cellIs" dxfId="1866" priority="19" operator="equal">
      <formula>"Minor Positive"</formula>
    </cfRule>
    <cfRule type="cellIs" dxfId="1865" priority="20" operator="equal">
      <formula>"Significant Positive"</formula>
    </cfRule>
    <cfRule type="cellIs" dxfId="1864" priority="15" operator="equal">
      <formula>"Significant Negative"</formula>
    </cfRule>
    <cfRule type="cellIs" dxfId="1863" priority="16" operator="equal">
      <formula>"Minor Negative"</formula>
    </cfRule>
  </conditionalFormatting>
  <conditionalFormatting sqref="N61">
    <cfRule type="cellIs" dxfId="1862" priority="88" operator="equal">
      <formula>"Significant Negative"</formula>
    </cfRule>
    <cfRule type="cellIs" dxfId="1861" priority="89" operator="equal">
      <formula>"Minor Negative"</formula>
    </cfRule>
    <cfRule type="cellIs" dxfId="1860" priority="90" operator="equal">
      <formula>"Uncertain"</formula>
    </cfRule>
    <cfRule type="cellIs" dxfId="1859" priority="91" operator="equal">
      <formula>"Neutral"</formula>
    </cfRule>
    <cfRule type="cellIs" dxfId="1858" priority="92" operator="equal">
      <formula>"Minor Positive"</formula>
    </cfRule>
    <cfRule type="cellIs" dxfId="1857" priority="93" operator="equal">
      <formula>"Significant Positive"</formula>
    </cfRule>
  </conditionalFormatting>
  <conditionalFormatting sqref="N69">
    <cfRule type="cellIs" dxfId="1856" priority="25" operator="equal">
      <formula>"Minor Positive"</formula>
    </cfRule>
    <cfRule type="cellIs" dxfId="1855" priority="24" operator="equal">
      <formula>"Neutral"</formula>
    </cfRule>
    <cfRule type="cellIs" dxfId="1854" priority="23" operator="equal">
      <formula>"Uncertain"</formula>
    </cfRule>
    <cfRule type="cellIs" dxfId="1853" priority="22" operator="equal">
      <formula>"Minor Negative"</formula>
    </cfRule>
    <cfRule type="cellIs" dxfId="1852" priority="21" operator="equal">
      <formula>"Significant Negative"</formula>
    </cfRule>
    <cfRule type="cellIs" dxfId="1851" priority="26" operator="equal">
      <formula>"Significant Positive"</formula>
    </cfRule>
  </conditionalFormatting>
  <conditionalFormatting sqref="N76">
    <cfRule type="cellIs" dxfId="1850" priority="129" operator="equal">
      <formula>"Significant Positive"</formula>
    </cfRule>
    <cfRule type="cellIs" dxfId="1849" priority="124" operator="equal">
      <formula>"Significant Negative"</formula>
    </cfRule>
    <cfRule type="cellIs" dxfId="1848" priority="125" operator="equal">
      <formula>"Minor Negative"</formula>
    </cfRule>
    <cfRule type="cellIs" dxfId="1847" priority="126" operator="equal">
      <formula>"Uncertain"</formula>
    </cfRule>
    <cfRule type="cellIs" dxfId="1846" priority="127" operator="equal">
      <formula>"Neutral"</formula>
    </cfRule>
    <cfRule type="cellIs" dxfId="1845" priority="128" operator="equal">
      <formula>"Minor Positive"</formula>
    </cfRule>
  </conditionalFormatting>
  <conditionalFormatting sqref="N81">
    <cfRule type="cellIs" dxfId="1844" priority="118" operator="equal">
      <formula>"Significant Negative"</formula>
    </cfRule>
    <cfRule type="cellIs" dxfId="1843" priority="120" operator="equal">
      <formula>"Uncertain"</formula>
    </cfRule>
    <cfRule type="cellIs" dxfId="1842" priority="121" operator="equal">
      <formula>"Neutral"</formula>
    </cfRule>
    <cfRule type="cellIs" dxfId="1841" priority="122" operator="equal">
      <formula>"Minor Positive"</formula>
    </cfRule>
    <cfRule type="cellIs" dxfId="1840" priority="123" operator="equal">
      <formula>"Significant Positive"</formula>
    </cfRule>
    <cfRule type="cellIs" dxfId="1839" priority="119" operator="equal">
      <formula>"Minor Negative"</formula>
    </cfRule>
  </conditionalFormatting>
  <conditionalFormatting sqref="N88">
    <cfRule type="cellIs" dxfId="1838" priority="106" operator="equal">
      <formula>"Significant Negative"</formula>
    </cfRule>
    <cfRule type="cellIs" dxfId="1837" priority="107" operator="equal">
      <formula>"Minor Negative"</formula>
    </cfRule>
    <cfRule type="cellIs" dxfId="1836" priority="108" operator="equal">
      <formula>"Uncertain"</formula>
    </cfRule>
    <cfRule type="cellIs" dxfId="1835" priority="109" operator="equal">
      <formula>"Neutral"</formula>
    </cfRule>
    <cfRule type="cellIs" dxfId="1834" priority="110" operator="equal">
      <formula>"Minor Positive"</formula>
    </cfRule>
    <cfRule type="cellIs" dxfId="1833" priority="111" operator="equal">
      <formula>"Significant Positive"</formula>
    </cfRule>
  </conditionalFormatting>
  <dataValidations count="10">
    <dataValidation type="list" allowBlank="1" showInputMessage="1" showErrorMessage="1" sqref="I12:I91" xr:uid="{CBB4568F-F9AD-4001-B5AF-2E9573CA340C}">
      <formula1>"Direct,Indirect,N/A"</formula1>
    </dataValidation>
    <dataValidation type="list" allowBlank="1" showInputMessage="1" showErrorMessage="1" sqref="J12 J22:J91" xr:uid="{DB5B0378-76E8-4FAE-AA0A-F41BE201A801}">
      <formula1>"Low,Medium,High,N/A"</formula1>
    </dataValidation>
    <dataValidation type="list" allowBlank="1" showInputMessage="1" showErrorMessage="1" sqref="K12 K22:K91" xr:uid="{DD1CEB54-13AD-4BDA-A56E-7C247A586F88}">
      <formula1>"Short(&lt;5yrs),Short/Medium,Medium(10yrs),Medium/Long,Long(20+yrs),N/A"</formula1>
    </dataValidation>
    <dataValidation type="list" allowBlank="1" showInputMessage="1" showErrorMessage="1" sqref="L12 L22:L91" xr:uid="{9B020CB4-62FF-4F9F-9C6A-1D26E7EBAB4A}">
      <formula1>"Localised,District-wide,Regional,National,N/A"</formula1>
    </dataValidation>
    <dataValidation type="list" allowBlank="1" showInputMessage="1" showErrorMessage="1" sqref="M12" xr:uid="{4B08D693-BEB4-40FF-9086-5C5CE55B5D88}">
      <formula1>"Permenant/Irreversible,Permenant/Reversible,Temporary/Irreversible,Temporary/Reversible,N/A"</formula1>
    </dataValidation>
    <dataValidation type="list" allowBlank="1" showInputMessage="1" showErrorMessage="1" sqref="N12 N88:N91 N22:N80" xr:uid="{337DD92D-9F6C-4BA0-9A17-36712B1EC706}">
      <formula1>"Significant Positive,Minor Positive,Neutral,Uncertain,Minor Negative,Significant Negative"</formula1>
    </dataValidation>
    <dataValidation type="list" allowBlank="1" showInputMessage="1" showErrorMessage="1" sqref="P88:P91" xr:uid="{AC98E173-0463-44BE-A41F-FDBAE370A8C3}">
      <formula1>"Yes,No"</formula1>
    </dataValidation>
    <dataValidation type="list" allowBlank="1" showInputMessage="1" showErrorMessage="1" sqref="M22:M91" xr:uid="{36D84B60-1A72-48FA-AFCE-55B3103530FD}">
      <formula1>"Permanent/Irreversible,Permanant/Reversible,Temporary/Irreversible,Temporary/Reversible,N/A"</formula1>
    </dataValidation>
    <dataValidation type="list" allowBlank="1" showInputMessage="1" showErrorMessage="1" sqref="N81:N87" xr:uid="{0F074F54-DFB0-400E-8E02-1AC60A71944B}">
      <formula1>"Significant Positive,Minor Positive,Neitral,Uncertain,Minor Negative, Significant Negative"</formula1>
    </dataValidation>
    <dataValidation type="list" allowBlank="1" showInputMessage="1" showErrorMessage="1" sqref="D12:D91" xr:uid="{49B4AA27-B598-456B-BCB1-81927794F23D}">
      <formula1>"Yes, No"</formula1>
    </dataValidation>
  </dataValidations>
  <pageMargins left="0.7" right="0.7" top="0.75" bottom="0.75" header="0.3" footer="0.3"/>
  <pageSetup orientation="portrait" horizontalDpi="4294967293" verticalDpi="4294967293"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C55AE-31BF-4C26-86E2-24A086DCB1A2}">
  <sheetPr codeName="Sheet47"/>
  <dimension ref="A1:Z94"/>
  <sheetViews>
    <sheetView showGridLines="0" zoomScale="45"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6.54296875" style="113" customWidth="1"/>
    <col min="16" max="16" width="16.54296875" style="113" customWidth="1"/>
    <col min="17" max="17" width="34.7265625" style="113" customWidth="1"/>
    <col min="18" max="18" width="51.54296875" style="113" customWidth="1"/>
    <col min="19" max="19" width="22.542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192</v>
      </c>
      <c r="D1" s="317"/>
      <c r="E1" s="114"/>
      <c r="F1" s="114"/>
      <c r="G1" s="114"/>
      <c r="H1" s="114"/>
      <c r="I1" s="115"/>
      <c r="J1" s="115"/>
      <c r="K1" s="115"/>
      <c r="M1" s="116"/>
      <c r="N1" s="116"/>
      <c r="O1" s="116"/>
    </row>
    <row r="2" spans="1:26" x14ac:dyDescent="0.6">
      <c r="A2" s="112" t="s">
        <v>31</v>
      </c>
      <c r="B2" s="118"/>
      <c r="C2" s="266" t="s">
        <v>698</v>
      </c>
      <c r="D2" s="266"/>
      <c r="E2" s="119"/>
      <c r="F2" s="119"/>
      <c r="G2" s="119"/>
      <c r="H2" s="119"/>
      <c r="M2" s="120"/>
      <c r="N2" s="120"/>
      <c r="O2" s="120"/>
    </row>
    <row r="3" spans="1:26" x14ac:dyDescent="0.6">
      <c r="A3" s="121" t="s">
        <v>32</v>
      </c>
      <c r="B3" s="122"/>
      <c r="C3" s="267" t="s">
        <v>699</v>
      </c>
      <c r="D3" s="267"/>
      <c r="E3" s="119"/>
      <c r="F3" s="119"/>
      <c r="G3" s="119"/>
      <c r="H3" s="119"/>
      <c r="M3" s="120"/>
      <c r="N3" s="120"/>
      <c r="O3" s="120"/>
    </row>
    <row r="4" spans="1:26" x14ac:dyDescent="0.6">
      <c r="A4" s="123" t="s">
        <v>33</v>
      </c>
      <c r="B4" s="124"/>
      <c r="C4" s="318" t="s">
        <v>700</v>
      </c>
      <c r="D4" s="318"/>
      <c r="E4" s="125"/>
      <c r="F4" s="125"/>
      <c r="G4" s="125"/>
      <c r="H4" s="125"/>
      <c r="M4" s="120"/>
      <c r="N4" s="120"/>
      <c r="O4" s="120"/>
    </row>
    <row r="5" spans="1:26" x14ac:dyDescent="0.6">
      <c r="A5" s="121" t="s">
        <v>34</v>
      </c>
      <c r="B5" s="124"/>
      <c r="C5" s="319">
        <v>1.57</v>
      </c>
      <c r="D5" s="320"/>
      <c r="E5" s="125"/>
      <c r="F5" s="125"/>
      <c r="G5" s="125"/>
      <c r="H5" s="125"/>
      <c r="M5" s="120"/>
      <c r="N5" s="120"/>
      <c r="O5" s="120"/>
    </row>
    <row r="6" spans="1:26" ht="98.15" customHeight="1" x14ac:dyDescent="0.6">
      <c r="A6" s="121" t="s">
        <v>35</v>
      </c>
      <c r="B6" s="124"/>
      <c r="C6" s="319" t="s">
        <v>701</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2</v>
      </c>
      <c r="H12" s="306">
        <f ca="1">COUNTIFS(INDIRECT("RAG!$C$"&amp;$V12&amp;":$BB$"&amp;$V12),H$11,RAG!$C$3:$BB$3,$B12)</f>
        <v>1</v>
      </c>
      <c r="I12" s="325" t="s">
        <v>306</v>
      </c>
      <c r="J12" s="325" t="s">
        <v>439</v>
      </c>
      <c r="K12" s="325" t="s">
        <v>308</v>
      </c>
      <c r="L12" s="325" t="s">
        <v>309</v>
      </c>
      <c r="M12" s="325" t="s">
        <v>310</v>
      </c>
      <c r="N12" s="268" t="s">
        <v>311</v>
      </c>
      <c r="O12" s="265" t="s">
        <v>702</v>
      </c>
      <c r="P12" s="304" t="s">
        <v>304</v>
      </c>
      <c r="Q12" s="269"/>
      <c r="R12" s="269"/>
      <c r="S12" s="323"/>
      <c r="V12" s="256">
        <f>MATCH(C1, RAG!$B$1:B$59, 0)</f>
        <v>25</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52"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0</v>
      </c>
      <c r="H22" s="283">
        <f ca="1">COUNTIFS(INDIRECT("RAG!$C$"&amp;$V12&amp;":$BB$"&amp;$V12),H$11,RAG!$C$3:$BB$3,$B22)</f>
        <v>2</v>
      </c>
      <c r="I22" s="325" t="s">
        <v>306</v>
      </c>
      <c r="J22" s="292" t="s">
        <v>439</v>
      </c>
      <c r="K22" s="292" t="s">
        <v>323</v>
      </c>
      <c r="L22" s="292" t="s">
        <v>309</v>
      </c>
      <c r="M22" s="292" t="s">
        <v>310</v>
      </c>
      <c r="N22" s="250" t="s">
        <v>311</v>
      </c>
      <c r="O22" s="265" t="s">
        <v>703</v>
      </c>
      <c r="P22" s="304" t="s">
        <v>304</v>
      </c>
      <c r="Q22" s="269"/>
      <c r="R22" s="269"/>
      <c r="S22" s="323"/>
      <c r="V22" s="256"/>
      <c r="Z22" s="113" t="str">
        <f>IF(R22&gt;0,B22&amp;":"&amp;R22&amp;"
","")</f>
        <v/>
      </c>
    </row>
    <row r="23" spans="1:26" ht="297"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92" t="s">
        <v>306</v>
      </c>
      <c r="J24" s="292" t="s">
        <v>307</v>
      </c>
      <c r="K24" s="292" t="s">
        <v>308</v>
      </c>
      <c r="L24" s="292" t="s">
        <v>309</v>
      </c>
      <c r="M24" s="292" t="s">
        <v>310</v>
      </c>
      <c r="N24" s="250" t="s">
        <v>279</v>
      </c>
      <c r="O24" s="265" t="s">
        <v>704</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93"/>
      <c r="J25" s="293"/>
      <c r="K25" s="293"/>
      <c r="L25" s="293"/>
      <c r="M25" s="293"/>
      <c r="N25" s="251"/>
      <c r="O25" s="266"/>
      <c r="P25" s="305"/>
      <c r="Q25" s="254"/>
      <c r="R25" s="254"/>
      <c r="S25" s="323"/>
      <c r="V25" s="257"/>
    </row>
    <row r="26" spans="1:26" ht="52" x14ac:dyDescent="0.6">
      <c r="A26" s="290"/>
      <c r="B26" s="260"/>
      <c r="C26" s="137" t="s">
        <v>329</v>
      </c>
      <c r="D26" s="134" t="s">
        <v>305</v>
      </c>
      <c r="E26" s="277"/>
      <c r="F26" s="260"/>
      <c r="G26" s="260"/>
      <c r="H26" s="260"/>
      <c r="I26" s="293"/>
      <c r="J26" s="293"/>
      <c r="K26" s="293"/>
      <c r="L26" s="293"/>
      <c r="M26" s="293"/>
      <c r="N26" s="251"/>
      <c r="O26" s="266"/>
      <c r="P26" s="305"/>
      <c r="Q26" s="254"/>
      <c r="R26" s="254"/>
      <c r="S26" s="323"/>
      <c r="V26" s="257"/>
    </row>
    <row r="27" spans="1:26" ht="52" x14ac:dyDescent="0.6">
      <c r="A27" s="290"/>
      <c r="B27" s="260"/>
      <c r="C27" s="137" t="s">
        <v>330</v>
      </c>
      <c r="D27" s="134" t="s">
        <v>304</v>
      </c>
      <c r="E27" s="277"/>
      <c r="F27" s="260"/>
      <c r="G27" s="260"/>
      <c r="H27" s="260"/>
      <c r="I27" s="293"/>
      <c r="J27" s="293"/>
      <c r="K27" s="293"/>
      <c r="L27" s="293"/>
      <c r="M27" s="293"/>
      <c r="N27" s="251"/>
      <c r="O27" s="266"/>
      <c r="P27" s="305"/>
      <c r="Q27" s="254"/>
      <c r="R27" s="254"/>
      <c r="S27" s="323"/>
      <c r="V27" s="257"/>
    </row>
    <row r="28" spans="1:26" ht="52" x14ac:dyDescent="0.6">
      <c r="A28" s="290"/>
      <c r="B28" s="260"/>
      <c r="C28" s="137" t="s">
        <v>331</v>
      </c>
      <c r="D28" s="134" t="s">
        <v>304</v>
      </c>
      <c r="E28" s="277"/>
      <c r="F28" s="260"/>
      <c r="G28" s="260"/>
      <c r="H28" s="260"/>
      <c r="I28" s="293"/>
      <c r="J28" s="293"/>
      <c r="K28" s="293"/>
      <c r="L28" s="293"/>
      <c r="M28" s="293"/>
      <c r="N28" s="251"/>
      <c r="O28" s="266"/>
      <c r="P28" s="305"/>
      <c r="Q28" s="254"/>
      <c r="R28" s="254"/>
      <c r="S28" s="323"/>
      <c r="V28" s="257"/>
    </row>
    <row r="29" spans="1:26" ht="104" x14ac:dyDescent="0.6">
      <c r="A29" s="290"/>
      <c r="B29" s="260"/>
      <c r="C29" s="137" t="s">
        <v>332</v>
      </c>
      <c r="D29" s="134" t="s">
        <v>304</v>
      </c>
      <c r="E29" s="277"/>
      <c r="F29" s="260"/>
      <c r="G29" s="260"/>
      <c r="H29" s="260"/>
      <c r="I29" s="293"/>
      <c r="J29" s="293"/>
      <c r="K29" s="293"/>
      <c r="L29" s="293"/>
      <c r="M29" s="293"/>
      <c r="N29" s="251"/>
      <c r="O29" s="266"/>
      <c r="P29" s="305"/>
      <c r="Q29" s="254"/>
      <c r="R29" s="254"/>
      <c r="S29" s="323"/>
      <c r="V29" s="257"/>
    </row>
    <row r="30" spans="1:26" ht="52" x14ac:dyDescent="0.6">
      <c r="A30" s="290"/>
      <c r="B30" s="260"/>
      <c r="C30" s="137" t="s">
        <v>333</v>
      </c>
      <c r="D30" s="134" t="s">
        <v>304</v>
      </c>
      <c r="E30" s="277"/>
      <c r="F30" s="260"/>
      <c r="G30" s="260"/>
      <c r="H30" s="260"/>
      <c r="I30" s="293"/>
      <c r="J30" s="293"/>
      <c r="K30" s="293"/>
      <c r="L30" s="293"/>
      <c r="M30" s="293"/>
      <c r="N30" s="251"/>
      <c r="O30" s="266"/>
      <c r="P30" s="305"/>
      <c r="Q30" s="254"/>
      <c r="R30" s="254"/>
      <c r="S30" s="323"/>
      <c r="V30" s="257"/>
    </row>
    <row r="31" spans="1:26" ht="78.5" thickBot="1" x14ac:dyDescent="0.65">
      <c r="A31" s="291"/>
      <c r="B31" s="261"/>
      <c r="C31" s="138" t="s">
        <v>334</v>
      </c>
      <c r="D31" s="134" t="s">
        <v>304</v>
      </c>
      <c r="E31" s="278"/>
      <c r="F31" s="261"/>
      <c r="G31" s="261"/>
      <c r="H31" s="261"/>
      <c r="I31" s="294"/>
      <c r="J31" s="294"/>
      <c r="K31" s="294"/>
      <c r="L31" s="294"/>
      <c r="M31" s="294"/>
      <c r="N31" s="268"/>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306</v>
      </c>
      <c r="J32" s="250" t="s">
        <v>307</v>
      </c>
      <c r="K32" s="250" t="s">
        <v>308</v>
      </c>
      <c r="L32" s="250" t="s">
        <v>309</v>
      </c>
      <c r="M32" s="250" t="s">
        <v>310</v>
      </c>
      <c r="N32" s="250" t="s">
        <v>279</v>
      </c>
      <c r="O32" s="265" t="s">
        <v>705</v>
      </c>
      <c r="P32" s="304" t="s">
        <v>304</v>
      </c>
      <c r="Q32" s="269"/>
      <c r="R32" s="269"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70"/>
      <c r="R33" s="270"/>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70"/>
      <c r="R34" s="270"/>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70"/>
      <c r="R35" s="270"/>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70"/>
      <c r="R36" s="270"/>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70"/>
      <c r="R37" s="270"/>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70"/>
      <c r="R38" s="270"/>
      <c r="S38" s="323"/>
      <c r="V38" s="257"/>
    </row>
    <row r="39" spans="1:26" ht="87.65" customHeight="1" thickBot="1" x14ac:dyDescent="0.65">
      <c r="A39" s="291"/>
      <c r="B39" s="261"/>
      <c r="C39" s="141" t="s">
        <v>344</v>
      </c>
      <c r="D39" s="134" t="s">
        <v>304</v>
      </c>
      <c r="E39" s="278"/>
      <c r="F39" s="261"/>
      <c r="G39" s="261"/>
      <c r="H39" s="261"/>
      <c r="I39" s="268"/>
      <c r="J39" s="268"/>
      <c r="K39" s="268"/>
      <c r="L39" s="268"/>
      <c r="M39" s="268"/>
      <c r="N39" s="268"/>
      <c r="O39" s="267"/>
      <c r="P39" s="306"/>
      <c r="Q39" s="271"/>
      <c r="R39" s="271"/>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50" t="s">
        <v>306</v>
      </c>
      <c r="J40" s="250" t="s">
        <v>307</v>
      </c>
      <c r="K40" s="250" t="s">
        <v>346</v>
      </c>
      <c r="L40" s="250" t="s">
        <v>309</v>
      </c>
      <c r="M40" s="250" t="s">
        <v>310</v>
      </c>
      <c r="N40" s="250" t="s">
        <v>311</v>
      </c>
      <c r="O40" s="265" t="s">
        <v>706</v>
      </c>
      <c r="P40" s="250" t="s">
        <v>305</v>
      </c>
      <c r="Q40" s="253"/>
      <c r="R40" s="269"/>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251"/>
      <c r="Q41" s="254"/>
      <c r="R41" s="270"/>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54"/>
      <c r="R42" s="270"/>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54"/>
      <c r="R43" s="270"/>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54"/>
      <c r="R44" s="270"/>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82"/>
      <c r="R45" s="271"/>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50" t="s">
        <v>306</v>
      </c>
      <c r="J46" s="250" t="s">
        <v>307</v>
      </c>
      <c r="K46" s="250" t="s">
        <v>308</v>
      </c>
      <c r="L46" s="250" t="s">
        <v>309</v>
      </c>
      <c r="M46" s="250" t="s">
        <v>310</v>
      </c>
      <c r="N46" s="250" t="s">
        <v>279</v>
      </c>
      <c r="O46" s="265" t="s">
        <v>707</v>
      </c>
      <c r="P46" s="304" t="s">
        <v>304</v>
      </c>
      <c r="Q46" s="269"/>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70"/>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70"/>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70"/>
      <c r="R49" s="254"/>
      <c r="S49" s="323"/>
      <c r="V49" s="257"/>
    </row>
    <row r="50" spans="1:26" ht="322.75" customHeight="1" thickBot="1" x14ac:dyDescent="0.65">
      <c r="A50" s="291"/>
      <c r="B50" s="261"/>
      <c r="C50" s="138" t="s">
        <v>358</v>
      </c>
      <c r="D50" s="134" t="s">
        <v>304</v>
      </c>
      <c r="E50" s="278"/>
      <c r="F50" s="261"/>
      <c r="G50" s="261"/>
      <c r="H50" s="261"/>
      <c r="I50" s="268"/>
      <c r="J50" s="268"/>
      <c r="K50" s="268"/>
      <c r="L50" s="268"/>
      <c r="M50" s="268"/>
      <c r="N50" s="268"/>
      <c r="O50" s="267"/>
      <c r="P50" s="306"/>
      <c r="Q50" s="271"/>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92" t="s">
        <v>249</v>
      </c>
      <c r="J51" s="292" t="s">
        <v>249</v>
      </c>
      <c r="K51" s="292" t="s">
        <v>249</v>
      </c>
      <c r="L51" s="292" t="s">
        <v>249</v>
      </c>
      <c r="M51" s="292" t="s">
        <v>249</v>
      </c>
      <c r="N51" s="292" t="s">
        <v>280</v>
      </c>
      <c r="O51" s="286" t="s">
        <v>708</v>
      </c>
      <c r="P51" s="304" t="s">
        <v>305</v>
      </c>
      <c r="Q51" s="253" t="s">
        <v>709</v>
      </c>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75.65" customHeight="1" thickBot="1" x14ac:dyDescent="0.65">
      <c r="A52" s="291"/>
      <c r="B52" s="261"/>
      <c r="C52" s="138" t="s">
        <v>362</v>
      </c>
      <c r="D52" s="134" t="s">
        <v>305</v>
      </c>
      <c r="E52" s="278"/>
      <c r="F52" s="261"/>
      <c r="G52" s="261"/>
      <c r="H52" s="261"/>
      <c r="I52" s="294"/>
      <c r="J52" s="294"/>
      <c r="K52" s="294"/>
      <c r="L52" s="294"/>
      <c r="M52" s="294"/>
      <c r="N52" s="294"/>
      <c r="O52" s="288"/>
      <c r="P52" s="306"/>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306</v>
      </c>
      <c r="J53" s="250" t="s">
        <v>307</v>
      </c>
      <c r="K53" s="250" t="s">
        <v>308</v>
      </c>
      <c r="L53" s="250" t="s">
        <v>309</v>
      </c>
      <c r="M53" s="250" t="s">
        <v>310</v>
      </c>
      <c r="N53" s="250" t="s">
        <v>311</v>
      </c>
      <c r="O53" s="265" t="s">
        <v>710</v>
      </c>
      <c r="P53" s="250" t="s">
        <v>304</v>
      </c>
      <c r="Q53" s="269"/>
      <c r="R53" s="253"/>
      <c r="S53" s="323"/>
      <c r="V53" s="256"/>
      <c r="Z53" s="113" t="str">
        <f>IF(R53&gt;0,B53&amp;":"&amp;R53&amp;"
","")</f>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84" customHeight="1" thickBot="1" x14ac:dyDescent="0.65">
      <c r="A57" s="291"/>
      <c r="B57" s="261"/>
      <c r="C57" s="135" t="s">
        <v>369</v>
      </c>
      <c r="D57" s="134" t="s">
        <v>305</v>
      </c>
      <c r="E57" s="293"/>
      <c r="F57" s="284"/>
      <c r="G57" s="284"/>
      <c r="H57" s="284"/>
      <c r="I57" s="268"/>
      <c r="J57" s="268"/>
      <c r="K57" s="268"/>
      <c r="L57" s="268"/>
      <c r="M57" s="268"/>
      <c r="N57" s="268"/>
      <c r="O57" s="267"/>
      <c r="P57" s="268"/>
      <c r="Q57" s="271"/>
      <c r="R57" s="282"/>
      <c r="S57" s="323"/>
      <c r="V57" s="272"/>
    </row>
    <row r="58" spans="1:26" ht="52" x14ac:dyDescent="0.6">
      <c r="A58" s="289" t="s">
        <v>101</v>
      </c>
      <c r="B58" s="259" t="s">
        <v>122</v>
      </c>
      <c r="C58" s="143" t="s">
        <v>370</v>
      </c>
      <c r="D58" s="133" t="s">
        <v>305</v>
      </c>
      <c r="E58" s="251" t="s">
        <v>305</v>
      </c>
      <c r="F58" s="305">
        <f ca="1">COUNTIFS(INDIRECT("RAG!$C$"&amp;$V12&amp;":$BB$"&amp;$V12),F$11,RAG!$C$3:$BB$3,$B58)</f>
        <v>0</v>
      </c>
      <c r="G58" s="305">
        <f ca="1">COUNTIFS(INDIRECT("RAG!$C$"&amp;$V12&amp;":$BB$"&amp;$V12),G$11,RAG!$C$3:$BB$3,$B58)</f>
        <v>1</v>
      </c>
      <c r="H58" s="305">
        <f ca="1">COUNTIFS(INDIRECT("RAG!$C$"&amp;$V12&amp;":$BB$"&amp;$V12),H$11,RAG!$C$3:$BB$3,$B58)</f>
        <v>1</v>
      </c>
      <c r="I58" s="251" t="s">
        <v>306</v>
      </c>
      <c r="J58" s="251" t="s">
        <v>307</v>
      </c>
      <c r="K58" s="251" t="s">
        <v>323</v>
      </c>
      <c r="L58" s="251" t="s">
        <v>309</v>
      </c>
      <c r="M58" s="251" t="s">
        <v>310</v>
      </c>
      <c r="N58" s="251" t="s">
        <v>282</v>
      </c>
      <c r="O58" s="266" t="s">
        <v>711</v>
      </c>
      <c r="P58" s="251" t="s">
        <v>304</v>
      </c>
      <c r="Q58" s="305"/>
      <c r="R58" s="266"/>
      <c r="S58" s="354"/>
      <c r="V58" s="256"/>
      <c r="Z58" s="113" t="str">
        <f>IF(R58&gt;0,B58&amp;":"&amp;R58&amp;"
","")</f>
        <v/>
      </c>
    </row>
    <row r="59" spans="1:26" ht="52" x14ac:dyDescent="0.6">
      <c r="A59" s="290"/>
      <c r="B59" s="260"/>
      <c r="C59" s="144" t="s">
        <v>372</v>
      </c>
      <c r="D59" s="134" t="s">
        <v>304</v>
      </c>
      <c r="E59" s="251"/>
      <c r="F59" s="305"/>
      <c r="G59" s="305"/>
      <c r="H59" s="305"/>
      <c r="I59" s="251"/>
      <c r="J59" s="251"/>
      <c r="K59" s="251"/>
      <c r="L59" s="251"/>
      <c r="M59" s="251"/>
      <c r="N59" s="251"/>
      <c r="O59" s="266"/>
      <c r="P59" s="251"/>
      <c r="Q59" s="305"/>
      <c r="R59" s="266"/>
      <c r="S59" s="354"/>
      <c r="V59" s="257"/>
    </row>
    <row r="60" spans="1:26" ht="330.65" customHeight="1" thickBot="1" x14ac:dyDescent="0.65">
      <c r="A60" s="291"/>
      <c r="B60" s="261"/>
      <c r="C60" s="145" t="s">
        <v>373</v>
      </c>
      <c r="D60" s="134" t="s">
        <v>304</v>
      </c>
      <c r="E60" s="251"/>
      <c r="F60" s="305"/>
      <c r="G60" s="305"/>
      <c r="H60" s="305"/>
      <c r="I60" s="251"/>
      <c r="J60" s="251"/>
      <c r="K60" s="251"/>
      <c r="L60" s="251"/>
      <c r="M60" s="251"/>
      <c r="N60" s="251"/>
      <c r="O60" s="266"/>
      <c r="P60" s="251"/>
      <c r="Q60" s="305"/>
      <c r="R60" s="266"/>
      <c r="S60" s="354"/>
      <c r="V60" s="272"/>
    </row>
    <row r="61" spans="1:26" hidden="1" x14ac:dyDescent="0.6">
      <c r="A61" s="289" t="s">
        <v>102</v>
      </c>
      <c r="B61" s="259" t="s">
        <v>123</v>
      </c>
      <c r="C61" s="133" t="s">
        <v>374</v>
      </c>
      <c r="D61" s="133" t="s">
        <v>305</v>
      </c>
      <c r="E61" s="293" t="s">
        <v>305</v>
      </c>
      <c r="F61" s="284">
        <f ca="1">COUNTIFS(INDIRECT("RAG!$C$"&amp;$V12&amp;":$BB$"&amp;$V12),F$11,RAG!$C$3:$BB$3,$B61)</f>
        <v>0</v>
      </c>
      <c r="G61" s="284">
        <f ca="1">COUNTIFS(INDIRECT("RAG!$C$"&amp;$V12&amp;":$BB$"&amp;$V12),G$11,RAG!$C$3:$BB$3,$B61)</f>
        <v>0</v>
      </c>
      <c r="H61" s="284">
        <f ca="1">COUNTIFS(INDIRECT("RAG!$C$"&amp;$V12&amp;":$BB$"&amp;$V12),H$11,RAG!$C$3:$BB$3,$B61)</f>
        <v>5</v>
      </c>
      <c r="I61" s="342" t="s">
        <v>306</v>
      </c>
      <c r="J61" s="342" t="s">
        <v>307</v>
      </c>
      <c r="K61" s="342" t="s">
        <v>308</v>
      </c>
      <c r="L61" s="342" t="s">
        <v>309</v>
      </c>
      <c r="M61" s="342" t="s">
        <v>310</v>
      </c>
      <c r="N61" s="342" t="s">
        <v>279</v>
      </c>
      <c r="O61" s="344" t="s">
        <v>375</v>
      </c>
      <c r="P61" s="342" t="s">
        <v>304</v>
      </c>
      <c r="Q61" s="299"/>
      <c r="R61" s="299"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3"/>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713</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85.4"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346.75"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t="346.75" customHeight="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0QRHcv4DDHvKKp6RKikItBhSIUhKmUSBNYUYvqrDUuYfExTeRaqAIQdVkLQ4bnb9See7ZdNRZk9YqXBbZJIgmw==" saltValue="XB1F3pBbC3qdo5fQ15ngD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832" priority="7">
      <formula>$D12="No"</formula>
    </cfRule>
  </conditionalFormatting>
  <conditionalFormatting sqref="F12:F91">
    <cfRule type="cellIs" dxfId="1831" priority="10" operator="greaterThan">
      <formula>0</formula>
    </cfRule>
  </conditionalFormatting>
  <conditionalFormatting sqref="G12:G91">
    <cfRule type="cellIs" dxfId="1830" priority="9" operator="greaterThan">
      <formula>0</formula>
    </cfRule>
  </conditionalFormatting>
  <conditionalFormatting sqref="H12:H91">
    <cfRule type="cellIs" dxfId="1829" priority="8" operator="greaterThan">
      <formula>0</formula>
    </cfRule>
  </conditionalFormatting>
  <conditionalFormatting sqref="N12">
    <cfRule type="cellIs" dxfId="1828" priority="32" operator="equal">
      <formula>"Neutral"</formula>
    </cfRule>
    <cfRule type="cellIs" dxfId="1827" priority="31" operator="equal">
      <formula>"Significant Positive"</formula>
    </cfRule>
    <cfRule type="cellIs" dxfId="1826" priority="30" operator="equal">
      <formula>"Minor Positive"</formula>
    </cfRule>
    <cfRule type="cellIs" dxfId="1825" priority="29" operator="equal">
      <formula>"Significant Negative"</formula>
    </cfRule>
    <cfRule type="cellIs" dxfId="1824" priority="28" operator="equal">
      <formula>"Minor Negative"</formula>
    </cfRule>
  </conditionalFormatting>
  <conditionalFormatting sqref="N22">
    <cfRule type="cellIs" dxfId="1823" priority="33" operator="equal">
      <formula>"Significant Negative"</formula>
    </cfRule>
    <cfRule type="cellIs" dxfId="1822" priority="37" operator="equal">
      <formula>"Minor Positive"</formula>
    </cfRule>
    <cfRule type="cellIs" dxfId="1821" priority="34" operator="equal">
      <formula>"Minor Negative"</formula>
    </cfRule>
    <cfRule type="cellIs" dxfId="1820" priority="38" operator="equal">
      <formula>"Significant Positive"</formula>
    </cfRule>
    <cfRule type="cellIs" dxfId="1819" priority="35" operator="equal">
      <formula>"Uncertain"</formula>
    </cfRule>
    <cfRule type="cellIs" dxfId="1818" priority="36" operator="equal">
      <formula>"Neutral"</formula>
    </cfRule>
  </conditionalFormatting>
  <conditionalFormatting sqref="N24">
    <cfRule type="cellIs" dxfId="1817" priority="42" operator="equal">
      <formula>"Neutral"</formula>
    </cfRule>
    <cfRule type="cellIs" dxfId="1816" priority="41" operator="equal">
      <formula>"Uncertain"</formula>
    </cfRule>
    <cfRule type="cellIs" dxfId="1815" priority="40" operator="equal">
      <formula>"Minor Negative"</formula>
    </cfRule>
    <cfRule type="cellIs" dxfId="1814" priority="39" operator="equal">
      <formula>"Significant Negative"</formula>
    </cfRule>
    <cfRule type="cellIs" dxfId="1813" priority="44" operator="equal">
      <formula>"Significant Positive"</formula>
    </cfRule>
    <cfRule type="cellIs" dxfId="1812" priority="43" operator="equal">
      <formula>"Minor Positive"</formula>
    </cfRule>
  </conditionalFormatting>
  <conditionalFormatting sqref="N32">
    <cfRule type="cellIs" dxfId="1811" priority="52" operator="equal">
      <formula>"Minor Negative"</formula>
    </cfRule>
    <cfRule type="cellIs" dxfId="1810" priority="51" operator="equal">
      <formula>"Significant Negative"</formula>
    </cfRule>
    <cfRule type="cellIs" dxfId="1809" priority="55" operator="equal">
      <formula>"Minor Positive"</formula>
    </cfRule>
    <cfRule type="cellIs" dxfId="1808" priority="54" operator="equal">
      <formula>"Neutral"</formula>
    </cfRule>
    <cfRule type="cellIs" dxfId="1807" priority="53" operator="equal">
      <formula>"Uncertain"</formula>
    </cfRule>
    <cfRule type="cellIs" dxfId="1806" priority="56" operator="equal">
      <formula>"Significant Positive"</formula>
    </cfRule>
  </conditionalFormatting>
  <conditionalFormatting sqref="N40">
    <cfRule type="cellIs" dxfId="1805" priority="45" operator="equal">
      <formula>"Significant Negative"</formula>
    </cfRule>
    <cfRule type="cellIs" dxfId="1804" priority="49" operator="equal">
      <formula>"Minor Positive"</formula>
    </cfRule>
    <cfRule type="cellIs" dxfId="1803" priority="48" operator="equal">
      <formula>"Neutral"</formula>
    </cfRule>
    <cfRule type="cellIs" dxfId="1802" priority="50" operator="equal">
      <formula>"Significant Positive"</formula>
    </cfRule>
    <cfRule type="cellIs" dxfId="1801" priority="47" operator="equal">
      <formula>"Uncertain"</formula>
    </cfRule>
    <cfRule type="cellIs" dxfId="1800" priority="46" operator="equal">
      <formula>"Minor Negative"</formula>
    </cfRule>
  </conditionalFormatting>
  <conditionalFormatting sqref="N46">
    <cfRule type="cellIs" dxfId="1799" priority="63" operator="equal">
      <formula>"Significant Negative"</formula>
    </cfRule>
    <cfRule type="cellIs" dxfId="1798" priority="64" operator="equal">
      <formula>"Minor Negative"</formula>
    </cfRule>
    <cfRule type="cellIs" dxfId="1797" priority="65" operator="equal">
      <formula>"Uncertain"</formula>
    </cfRule>
    <cfRule type="cellIs" dxfId="1796" priority="66" operator="equal">
      <formula>"Neutral"</formula>
    </cfRule>
    <cfRule type="cellIs" dxfId="1795" priority="67" operator="equal">
      <formula>"Minor Positive"</formula>
    </cfRule>
    <cfRule type="cellIs" dxfId="1794" priority="68" operator="equal">
      <formula>"Significant Positive"</formula>
    </cfRule>
  </conditionalFormatting>
  <conditionalFormatting sqref="N51">
    <cfRule type="cellIs" dxfId="1793" priority="69" operator="equal">
      <formula>"Significant Negative"</formula>
    </cfRule>
    <cfRule type="cellIs" dxfId="1792" priority="70" operator="equal">
      <formula>"Minor Negative"</formula>
    </cfRule>
    <cfRule type="cellIs" dxfId="1791" priority="71" operator="equal">
      <formula>"Uncertain"</formula>
    </cfRule>
    <cfRule type="cellIs" dxfId="1790" priority="72" operator="equal">
      <formula>"Neutral"</formula>
    </cfRule>
    <cfRule type="cellIs" dxfId="1789" priority="73" operator="equal">
      <formula>"Minor Positive"</formula>
    </cfRule>
    <cfRule type="cellIs" dxfId="1788" priority="74" operator="equal">
      <formula>"Significant Positive"</formula>
    </cfRule>
  </conditionalFormatting>
  <conditionalFormatting sqref="N53">
    <cfRule type="cellIs" dxfId="1787" priority="79" operator="equal">
      <formula>"Minor Positive"</formula>
    </cfRule>
    <cfRule type="cellIs" dxfId="1786" priority="75" operator="equal">
      <formula>"Significant Negative"</formula>
    </cfRule>
    <cfRule type="cellIs" dxfId="1785" priority="76" operator="equal">
      <formula>"Minor Negative"</formula>
    </cfRule>
    <cfRule type="cellIs" dxfId="1784" priority="77" operator="equal">
      <formula>"Uncertain"</formula>
    </cfRule>
    <cfRule type="cellIs" dxfId="1783" priority="78" operator="equal">
      <formula>"Neutral"</formula>
    </cfRule>
    <cfRule type="cellIs" dxfId="1782" priority="80" operator="equal">
      <formula>"Significant Positive"</formula>
    </cfRule>
  </conditionalFormatting>
  <conditionalFormatting sqref="N58">
    <cfRule type="cellIs" dxfId="1781" priority="81" operator="equal">
      <formula>"Significant Negative"</formula>
    </cfRule>
    <cfRule type="cellIs" dxfId="1780" priority="82" operator="equal">
      <formula>"Minor Negative"</formula>
    </cfRule>
    <cfRule type="cellIs" dxfId="1779" priority="83" operator="equal">
      <formula>"Uncertain"</formula>
    </cfRule>
    <cfRule type="cellIs" dxfId="1778" priority="84" operator="equal">
      <formula>"Neutral"</formula>
    </cfRule>
    <cfRule type="cellIs" dxfId="1777" priority="85" operator="equal">
      <formula>"Minor Positive"</formula>
    </cfRule>
    <cfRule type="cellIs" dxfId="1776" priority="86" operator="equal">
      <formula>"Significant Positive"</formula>
    </cfRule>
  </conditionalFormatting>
  <conditionalFormatting sqref="N61">
    <cfRule type="cellIs" dxfId="1775" priority="15" operator="equal">
      <formula>"Minor Negative"</formula>
    </cfRule>
    <cfRule type="cellIs" dxfId="1774" priority="19" operator="equal">
      <formula>"Significant Positive"</formula>
    </cfRule>
    <cfRule type="cellIs" dxfId="1773" priority="18" operator="equal">
      <formula>"Minor Positive"</formula>
    </cfRule>
    <cfRule type="cellIs" dxfId="1772" priority="17" operator="equal">
      <formula>"Neutral"</formula>
    </cfRule>
    <cfRule type="cellIs" dxfId="1771" priority="14" operator="equal">
      <formula>"Significant Negative"</formula>
    </cfRule>
    <cfRule type="cellIs" dxfId="1770" priority="16" operator="equal">
      <formula>"Uncertain"</formula>
    </cfRule>
  </conditionalFormatting>
  <conditionalFormatting sqref="N69">
    <cfRule type="cellIs" dxfId="1769" priority="21" operator="equal">
      <formula>"Minor Negative"</formula>
    </cfRule>
    <cfRule type="cellIs" dxfId="1768" priority="22" operator="equal">
      <formula>"Uncertain"</formula>
    </cfRule>
    <cfRule type="cellIs" dxfId="1767" priority="23" operator="equal">
      <formula>"Neutral"</formula>
    </cfRule>
    <cfRule type="cellIs" dxfId="1766" priority="25" operator="equal">
      <formula>"Significant Positive"</formula>
    </cfRule>
    <cfRule type="cellIs" dxfId="1765" priority="24" operator="equal">
      <formula>"Minor Positive"</formula>
    </cfRule>
    <cfRule type="cellIs" dxfId="1764" priority="20" operator="equal">
      <formula>"Significant Negative"</formula>
    </cfRule>
  </conditionalFormatting>
  <conditionalFormatting sqref="N76">
    <cfRule type="cellIs" dxfId="1763" priority="93" operator="equal">
      <formula>"Significant Negative"</formula>
    </cfRule>
    <cfRule type="cellIs" dxfId="1762" priority="94" operator="equal">
      <formula>"Minor Negative"</formula>
    </cfRule>
    <cfRule type="cellIs" dxfId="1761" priority="95" operator="equal">
      <formula>"Uncertain"</formula>
    </cfRule>
    <cfRule type="cellIs" dxfId="1760" priority="96" operator="equal">
      <formula>"Neutral"</formula>
    </cfRule>
    <cfRule type="cellIs" dxfId="1759" priority="97" operator="equal">
      <formula>"Minor Positive"</formula>
    </cfRule>
    <cfRule type="cellIs" dxfId="1758" priority="98" operator="equal">
      <formula>"Significant Positive"</formula>
    </cfRule>
  </conditionalFormatting>
  <conditionalFormatting sqref="N81">
    <cfRule type="cellIs" dxfId="1757" priority="6" operator="equal">
      <formula>"Significant Positive"</formula>
    </cfRule>
    <cfRule type="cellIs" dxfId="1756" priority="5" operator="equal">
      <formula>"Minor Positive"</formula>
    </cfRule>
    <cfRule type="cellIs" dxfId="1755" priority="4" operator="equal">
      <formula>"Neutral"</formula>
    </cfRule>
    <cfRule type="cellIs" dxfId="1754" priority="3" operator="equal">
      <formula>"Uncertain"</formula>
    </cfRule>
    <cfRule type="cellIs" dxfId="1753" priority="2" operator="equal">
      <formula>"Minor Negative"</formula>
    </cfRule>
    <cfRule type="cellIs" dxfId="1752" priority="1" operator="equal">
      <formula>"Significant Negative"</formula>
    </cfRule>
  </conditionalFormatting>
  <conditionalFormatting sqref="N88">
    <cfRule type="cellIs" dxfId="1751" priority="111" operator="equal">
      <formula>"Significant Negative"</formula>
    </cfRule>
    <cfRule type="cellIs" dxfId="1750" priority="112" operator="equal">
      <formula>"Minor Negative"</formula>
    </cfRule>
    <cfRule type="cellIs" dxfId="1749" priority="113" operator="equal">
      <formula>"Uncertain"</formula>
    </cfRule>
    <cfRule type="cellIs" dxfId="1748" priority="114" operator="equal">
      <formula>"Neutral"</formula>
    </cfRule>
    <cfRule type="cellIs" dxfId="1747" priority="115" operator="equal">
      <formula>"Minor Positive"</formula>
    </cfRule>
    <cfRule type="cellIs" dxfId="1746" priority="116" operator="equal">
      <formula>"Significant Positive"</formula>
    </cfRule>
  </conditionalFormatting>
  <dataValidations count="10">
    <dataValidation type="list" allowBlank="1" showInputMessage="1" showErrorMessage="1" sqref="I12:I91" xr:uid="{CE2AEF66-F44C-4F5E-B974-075C86E617D9}">
      <formula1>"Direct,Indirect,N/A"</formula1>
    </dataValidation>
    <dataValidation type="list" allowBlank="1" showInputMessage="1" showErrorMessage="1" sqref="J12 J22:J91" xr:uid="{AF6C382D-D1F3-4A15-AA17-6FCC7820C182}">
      <formula1>"Low,Medium,High,N/A"</formula1>
    </dataValidation>
    <dataValidation type="list" allowBlank="1" showInputMessage="1" showErrorMessage="1" sqref="K12 K22:K91" xr:uid="{AC958154-E443-405A-A1B5-0196AA2B0590}">
      <formula1>"Short(&lt;5yrs),Short/Medium,Medium(10yrs),Medium/Long,Long(20+yrs),N/A"</formula1>
    </dataValidation>
    <dataValidation type="list" allowBlank="1" showInputMessage="1" showErrorMessage="1" sqref="L12 L22:L91" xr:uid="{F3CCFEA2-2ECC-477F-98EE-614B6A9732D9}">
      <formula1>"Localised,District-wide,Regional,National,N/A"</formula1>
    </dataValidation>
    <dataValidation type="list" allowBlank="1" showInputMessage="1" showErrorMessage="1" sqref="N12 N22:N80 N88:N91" xr:uid="{1A5F6A9A-DD57-4581-91C3-0B34352FE2AB}">
      <formula1>"Significant Positive,Minor Positive,Neutral,Uncertain,Minor Negative,Significant Negative"</formula1>
    </dataValidation>
    <dataValidation type="list" allowBlank="1" showInputMessage="1" showErrorMessage="1" sqref="P88:P91 P76:P80 P53:P57 P61:P68" xr:uid="{43A90914-0218-4756-95F5-D52442187251}">
      <formula1>"Yes,No"</formula1>
    </dataValidation>
    <dataValidation type="list" allowBlank="1" showInputMessage="1" showErrorMessage="1" sqref="M12:M23 M32:M91" xr:uid="{9D0839F3-FFF5-4F9D-8CE5-5D6817F53A25}">
      <formula1>"Permanent/Irreversible,Permanant/Reversible,Temporary/Irreversible,Temporary/Reversible,N/A"</formula1>
    </dataValidation>
    <dataValidation type="list" allowBlank="1" showInputMessage="1" showErrorMessage="1" sqref="M24:M31" xr:uid="{D02A81BE-C8C5-4442-9D0C-4A9182A71F33}">
      <formula1>"Permanent/Irreversible,Permenant/Reversible,Temporary/Irreversible,Temporary/Reversible,N/A"</formula1>
    </dataValidation>
    <dataValidation type="list" allowBlank="1" showInputMessage="1" showErrorMessage="1" sqref="D12:D91" xr:uid="{9B96F40F-7036-4A11-B50E-AFCA55A4867D}">
      <formula1>"Yes, No"</formula1>
    </dataValidation>
    <dataValidation type="list" allowBlank="1" showInputMessage="1" showErrorMessage="1" sqref="N81:N87" xr:uid="{4CBAFD31-3F23-45BA-91E4-256F792BECA5}">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5307A-4E09-4FAA-87F9-B49E12643DC8}">
  <sheetPr codeName="Sheet24"/>
  <dimension ref="A1:Z94"/>
  <sheetViews>
    <sheetView showGridLines="0" zoomScale="49"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12.453125" style="113" customWidth="1"/>
    <col min="5" max="5" width="18.453125" style="113" bestFit="1" customWidth="1"/>
    <col min="6" max="6" width="5.81640625" style="113" bestFit="1" customWidth="1"/>
    <col min="7" max="7" width="6" style="113" bestFit="1" customWidth="1"/>
    <col min="8" max="8" width="6.1796875" style="113" bestFit="1" customWidth="1"/>
    <col min="9" max="9" width="15.81640625" style="113" bestFit="1" customWidth="1"/>
    <col min="10" max="10" width="16.81640625" style="113" bestFit="1" customWidth="1"/>
    <col min="11" max="11" width="23.453125" style="113" bestFit="1" customWidth="1"/>
    <col min="12" max="12" width="15.453125" style="113" bestFit="1" customWidth="1"/>
    <col min="13" max="13" width="22.81640625" style="113" bestFit="1" customWidth="1"/>
    <col min="14" max="14" width="20.1796875" style="113" bestFit="1" customWidth="1"/>
    <col min="15" max="15" width="84.81640625" style="113" customWidth="1"/>
    <col min="16" max="16" width="16.54296875" style="113" customWidth="1"/>
    <col min="17" max="17" width="23.81640625" style="113" customWidth="1"/>
    <col min="18" max="18" width="50.26953125" style="113" customWidth="1"/>
    <col min="19" max="19" width="31.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193</v>
      </c>
      <c r="D1" s="317"/>
      <c r="E1" s="114"/>
      <c r="F1" s="114"/>
      <c r="G1" s="114"/>
      <c r="H1" s="114"/>
      <c r="I1" s="115"/>
      <c r="J1" s="115"/>
      <c r="K1" s="115"/>
      <c r="M1" s="116"/>
      <c r="N1" s="116"/>
      <c r="O1" s="116"/>
    </row>
    <row r="2" spans="1:26" x14ac:dyDescent="0.6">
      <c r="A2" s="112" t="s">
        <v>31</v>
      </c>
      <c r="B2" s="118"/>
      <c r="C2" s="266" t="s">
        <v>714</v>
      </c>
      <c r="D2" s="266"/>
      <c r="E2" s="119"/>
      <c r="F2" s="119"/>
      <c r="G2" s="119"/>
      <c r="H2" s="119"/>
      <c r="M2" s="120"/>
      <c r="N2" s="120"/>
      <c r="O2" s="120"/>
    </row>
    <row r="3" spans="1:26" x14ac:dyDescent="0.6">
      <c r="A3" s="121" t="s">
        <v>32</v>
      </c>
      <c r="B3" s="122"/>
      <c r="C3" s="267" t="s">
        <v>699</v>
      </c>
      <c r="D3" s="267"/>
      <c r="E3" s="119"/>
      <c r="F3" s="119"/>
      <c r="G3" s="119"/>
      <c r="H3" s="119"/>
      <c r="M3" s="120"/>
      <c r="N3" s="120"/>
      <c r="O3" s="120"/>
    </row>
    <row r="4" spans="1:26" x14ac:dyDescent="0.6">
      <c r="A4" s="123" t="s">
        <v>33</v>
      </c>
      <c r="B4" s="124"/>
      <c r="C4" s="318" t="s">
        <v>715</v>
      </c>
      <c r="D4" s="318"/>
      <c r="E4" s="125"/>
      <c r="F4" s="125"/>
      <c r="G4" s="125"/>
      <c r="H4" s="125"/>
      <c r="M4" s="120"/>
      <c r="N4" s="120"/>
      <c r="O4" s="120"/>
    </row>
    <row r="5" spans="1:26" x14ac:dyDescent="0.6">
      <c r="A5" s="121" t="s">
        <v>34</v>
      </c>
      <c r="B5" s="124"/>
      <c r="C5" s="319">
        <v>0.13</v>
      </c>
      <c r="D5" s="320"/>
      <c r="E5" s="125"/>
      <c r="F5" s="125"/>
      <c r="G5" s="125"/>
      <c r="H5" s="125"/>
      <c r="M5" s="120"/>
      <c r="N5" s="120"/>
      <c r="O5" s="120"/>
    </row>
    <row r="6" spans="1:26" ht="143.15" customHeight="1" x14ac:dyDescent="0.6">
      <c r="A6" s="121" t="s">
        <v>35</v>
      </c>
      <c r="B6" s="124"/>
      <c r="C6" s="319" t="s">
        <v>716</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56.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25" t="s">
        <v>306</v>
      </c>
      <c r="J12" s="325" t="s">
        <v>307</v>
      </c>
      <c r="K12" s="325" t="s">
        <v>308</v>
      </c>
      <c r="L12" s="325" t="s">
        <v>309</v>
      </c>
      <c r="M12" s="325" t="s">
        <v>310</v>
      </c>
      <c r="N12" s="268" t="s">
        <v>279</v>
      </c>
      <c r="O12" s="265" t="s">
        <v>717</v>
      </c>
      <c r="P12" s="304" t="s">
        <v>304</v>
      </c>
      <c r="Q12" s="269"/>
      <c r="R12" s="269"/>
      <c r="S12" s="323"/>
      <c r="V12" s="256">
        <f>MATCH(C1, RAG!$B$1:B$55, 0)</f>
        <v>26</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52"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0</v>
      </c>
      <c r="G22" s="283">
        <f ca="1">COUNTIFS(INDIRECT("RAG!$C$"&amp;$V12&amp;":$BB$"&amp;$V12),G$11,RAG!$C$3:$BB$3,$B22)</f>
        <v>0</v>
      </c>
      <c r="H22" s="283">
        <f ca="1">COUNTIFS(INDIRECT("RAG!$C$"&amp;$V12&amp;":$BB$"&amp;$V12),H$11,RAG!$C$3:$BB$3,$B22)</f>
        <v>2</v>
      </c>
      <c r="I22" s="325" t="s">
        <v>306</v>
      </c>
      <c r="J22" s="292" t="s">
        <v>307</v>
      </c>
      <c r="K22" s="292" t="s">
        <v>323</v>
      </c>
      <c r="L22" s="292" t="s">
        <v>309</v>
      </c>
      <c r="M22" s="292" t="s">
        <v>440</v>
      </c>
      <c r="N22" s="250" t="s">
        <v>279</v>
      </c>
      <c r="O22" s="265" t="s">
        <v>718</v>
      </c>
      <c r="P22" s="304" t="s">
        <v>304</v>
      </c>
      <c r="Q22" s="269"/>
      <c r="R22" s="269"/>
      <c r="S22" s="323"/>
      <c r="V22" s="256"/>
      <c r="Z22" s="113" t="str">
        <f>IF(R22&gt;0,B22&amp;":"&amp;R22&amp;"
","")</f>
        <v/>
      </c>
    </row>
    <row r="23" spans="1:26" ht="409.6"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50" t="s">
        <v>306</v>
      </c>
      <c r="J24" s="250" t="s">
        <v>307</v>
      </c>
      <c r="K24" s="250" t="s">
        <v>308</v>
      </c>
      <c r="L24" s="250" t="s">
        <v>309</v>
      </c>
      <c r="M24" s="250" t="s">
        <v>310</v>
      </c>
      <c r="N24" s="250" t="s">
        <v>311</v>
      </c>
      <c r="O24" s="265" t="s">
        <v>719</v>
      </c>
      <c r="P24" s="304" t="s">
        <v>304</v>
      </c>
      <c r="Q24" s="269"/>
      <c r="R24" s="269"/>
      <c r="S24" s="323"/>
      <c r="V24" s="256"/>
      <c r="Z24" s="113" t="str">
        <f>IF(R24&gt;0,B24&amp;":"&amp;R24&amp;"
","")</f>
        <v/>
      </c>
    </row>
    <row r="25" spans="1:26" ht="52" x14ac:dyDescent="0.6">
      <c r="A25" s="290"/>
      <c r="B25" s="260"/>
      <c r="C25" s="137" t="s">
        <v>328</v>
      </c>
      <c r="D25" s="134" t="s">
        <v>305</v>
      </c>
      <c r="E25" s="277"/>
      <c r="F25" s="260"/>
      <c r="G25" s="260"/>
      <c r="H25" s="260"/>
      <c r="I25" s="251"/>
      <c r="J25" s="251"/>
      <c r="K25" s="251"/>
      <c r="L25" s="251"/>
      <c r="M25" s="251"/>
      <c r="N25" s="251"/>
      <c r="O25" s="266"/>
      <c r="P25" s="305"/>
      <c r="Q25" s="270"/>
      <c r="R25" s="270"/>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70"/>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70"/>
      <c r="S27" s="323"/>
      <c r="V27" s="257"/>
    </row>
    <row r="28" spans="1:26" ht="52" x14ac:dyDescent="0.6">
      <c r="A28" s="290"/>
      <c r="B28" s="260"/>
      <c r="C28" s="137" t="s">
        <v>331</v>
      </c>
      <c r="D28" s="134" t="s">
        <v>305</v>
      </c>
      <c r="E28" s="277"/>
      <c r="F28" s="260"/>
      <c r="G28" s="260"/>
      <c r="H28" s="260"/>
      <c r="I28" s="251"/>
      <c r="J28" s="251"/>
      <c r="K28" s="251"/>
      <c r="L28" s="251"/>
      <c r="M28" s="251"/>
      <c r="N28" s="251"/>
      <c r="O28" s="266"/>
      <c r="P28" s="305"/>
      <c r="Q28" s="270"/>
      <c r="R28" s="270"/>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70"/>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70"/>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306</v>
      </c>
      <c r="J32" s="250" t="s">
        <v>307</v>
      </c>
      <c r="K32" s="250" t="s">
        <v>308</v>
      </c>
      <c r="L32" s="250" t="s">
        <v>309</v>
      </c>
      <c r="M32" s="250" t="s">
        <v>310</v>
      </c>
      <c r="N32" s="250" t="s">
        <v>279</v>
      </c>
      <c r="O32" s="265" t="s">
        <v>720</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50" t="s">
        <v>306</v>
      </c>
      <c r="J40" s="250" t="s">
        <v>307</v>
      </c>
      <c r="K40" s="250" t="s">
        <v>346</v>
      </c>
      <c r="L40" s="250" t="s">
        <v>309</v>
      </c>
      <c r="M40" s="250" t="s">
        <v>310</v>
      </c>
      <c r="N40" s="250" t="s">
        <v>279</v>
      </c>
      <c r="O40" s="265" t="s">
        <v>721</v>
      </c>
      <c r="P40" s="304" t="s">
        <v>305</v>
      </c>
      <c r="Q40" s="253"/>
      <c r="R40" s="253"/>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305"/>
      <c r="Q41" s="254"/>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54"/>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54"/>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54"/>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50" t="s">
        <v>306</v>
      </c>
      <c r="J46" s="250" t="s">
        <v>307</v>
      </c>
      <c r="K46" s="250" t="s">
        <v>308</v>
      </c>
      <c r="L46" s="250" t="s">
        <v>309</v>
      </c>
      <c r="M46" s="250" t="s">
        <v>310</v>
      </c>
      <c r="N46" s="250" t="s">
        <v>311</v>
      </c>
      <c r="O46" s="265" t="s">
        <v>722</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25.39999999999998"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292" t="s">
        <v>249</v>
      </c>
      <c r="J51" s="292" t="s">
        <v>249</v>
      </c>
      <c r="K51" s="292" t="s">
        <v>249</v>
      </c>
      <c r="L51" s="292" t="s">
        <v>249</v>
      </c>
      <c r="M51" s="292" t="s">
        <v>249</v>
      </c>
      <c r="N51" s="292" t="s">
        <v>280</v>
      </c>
      <c r="O51" s="286" t="s">
        <v>723</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72.5" customHeight="1" thickBot="1" x14ac:dyDescent="0.65">
      <c r="A52" s="291"/>
      <c r="B52" s="261"/>
      <c r="C52" s="138" t="s">
        <v>362</v>
      </c>
      <c r="D52" s="134" t="s">
        <v>305</v>
      </c>
      <c r="E52" s="278"/>
      <c r="F52" s="261"/>
      <c r="G52" s="261"/>
      <c r="H52" s="261"/>
      <c r="I52" s="294"/>
      <c r="J52" s="294"/>
      <c r="K52" s="294"/>
      <c r="L52" s="294"/>
      <c r="M52" s="294"/>
      <c r="N52" s="294"/>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50" t="s">
        <v>306</v>
      </c>
      <c r="J53" s="250" t="s">
        <v>307</v>
      </c>
      <c r="K53" s="250" t="s">
        <v>308</v>
      </c>
      <c r="L53" s="250" t="s">
        <v>309</v>
      </c>
      <c r="M53" s="250" t="s">
        <v>310</v>
      </c>
      <c r="N53" s="250" t="s">
        <v>279</v>
      </c>
      <c r="O53" s="265" t="s">
        <v>528</v>
      </c>
      <c r="P53" s="250" t="s">
        <v>304</v>
      </c>
      <c r="Q53" s="253"/>
      <c r="R53" s="253" t="s">
        <v>529</v>
      </c>
      <c r="S53" s="322"/>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54"/>
      <c r="R54" s="254"/>
      <c r="S54" s="322"/>
      <c r="V54" s="257"/>
    </row>
    <row r="55" spans="1:26" x14ac:dyDescent="0.6">
      <c r="A55" s="290"/>
      <c r="B55" s="260"/>
      <c r="C55" s="142" t="s">
        <v>367</v>
      </c>
      <c r="D55" s="134" t="s">
        <v>304</v>
      </c>
      <c r="E55" s="293"/>
      <c r="F55" s="284"/>
      <c r="G55" s="284"/>
      <c r="H55" s="284"/>
      <c r="I55" s="251"/>
      <c r="J55" s="251"/>
      <c r="K55" s="251"/>
      <c r="L55" s="251"/>
      <c r="M55" s="251"/>
      <c r="N55" s="251"/>
      <c r="O55" s="266"/>
      <c r="P55" s="251"/>
      <c r="Q55" s="254"/>
      <c r="R55" s="254"/>
      <c r="S55" s="322"/>
      <c r="V55" s="257"/>
    </row>
    <row r="56" spans="1:26" x14ac:dyDescent="0.6">
      <c r="A56" s="290"/>
      <c r="B56" s="260"/>
      <c r="C56" s="134" t="s">
        <v>368</v>
      </c>
      <c r="D56" s="134" t="s">
        <v>304</v>
      </c>
      <c r="E56" s="293"/>
      <c r="F56" s="284"/>
      <c r="G56" s="284"/>
      <c r="H56" s="284"/>
      <c r="I56" s="251"/>
      <c r="J56" s="251"/>
      <c r="K56" s="251"/>
      <c r="L56" s="251"/>
      <c r="M56" s="251"/>
      <c r="N56" s="251"/>
      <c r="O56" s="266"/>
      <c r="P56" s="251"/>
      <c r="Q56" s="254"/>
      <c r="R56" s="254"/>
      <c r="S56" s="322"/>
      <c r="V56" s="257"/>
    </row>
    <row r="57" spans="1:26" ht="31.4" customHeight="1" thickBot="1" x14ac:dyDescent="0.65">
      <c r="A57" s="291"/>
      <c r="B57" s="261"/>
      <c r="C57" s="135" t="s">
        <v>369</v>
      </c>
      <c r="D57" s="134" t="s">
        <v>305</v>
      </c>
      <c r="E57" s="294"/>
      <c r="F57" s="285"/>
      <c r="G57" s="285"/>
      <c r="H57" s="285"/>
      <c r="I57" s="268"/>
      <c r="J57" s="268"/>
      <c r="K57" s="268"/>
      <c r="L57" s="268"/>
      <c r="M57" s="268"/>
      <c r="N57" s="268"/>
      <c r="O57" s="267"/>
      <c r="P57" s="268"/>
      <c r="Q57" s="282"/>
      <c r="R57" s="282"/>
      <c r="S57" s="322"/>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279</v>
      </c>
      <c r="O58" s="265" t="s">
        <v>452</v>
      </c>
      <c r="P58" s="250" t="s">
        <v>304</v>
      </c>
      <c r="Q58" s="334"/>
      <c r="R58" s="337"/>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335"/>
      <c r="R59" s="338"/>
      <c r="S59" s="323"/>
      <c r="V59" s="257"/>
    </row>
    <row r="60" spans="1:26" ht="78.5" thickBot="1" x14ac:dyDescent="0.65">
      <c r="A60" s="291"/>
      <c r="B60" s="261"/>
      <c r="C60" s="145" t="s">
        <v>373</v>
      </c>
      <c r="D60" s="134" t="s">
        <v>304</v>
      </c>
      <c r="E60" s="294"/>
      <c r="F60" s="285"/>
      <c r="G60" s="285"/>
      <c r="H60" s="285"/>
      <c r="I60" s="268"/>
      <c r="J60" s="268"/>
      <c r="K60" s="268"/>
      <c r="L60" s="268"/>
      <c r="M60" s="268"/>
      <c r="N60" s="268"/>
      <c r="O60" s="267"/>
      <c r="P60" s="268"/>
      <c r="Q60" s="336"/>
      <c r="R60" s="339"/>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2"/>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2"/>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2"/>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2"/>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2"/>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530</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308</v>
      </c>
      <c r="L81" s="250" t="s">
        <v>309</v>
      </c>
      <c r="M81" s="250" t="s">
        <v>310</v>
      </c>
      <c r="N81" s="250" t="s">
        <v>279</v>
      </c>
      <c r="O81" s="265" t="s">
        <v>724</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70"/>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70"/>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70"/>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70"/>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70"/>
      <c r="R86" s="270"/>
      <c r="S86" s="323"/>
      <c r="V86" s="257"/>
    </row>
    <row r="87" spans="1:26" ht="52.5" thickBot="1" x14ac:dyDescent="0.65">
      <c r="A87" s="280"/>
      <c r="B87" s="261"/>
      <c r="C87" s="145" t="s">
        <v>407</v>
      </c>
      <c r="D87" s="134" t="s">
        <v>304</v>
      </c>
      <c r="E87" s="278"/>
      <c r="F87" s="261"/>
      <c r="G87" s="261"/>
      <c r="H87" s="261"/>
      <c r="I87" s="268"/>
      <c r="J87" s="268"/>
      <c r="K87" s="268"/>
      <c r="L87" s="268"/>
      <c r="M87" s="268"/>
      <c r="N87" s="268"/>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300"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t="300" customHeight="1"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JscVqJIEwmOphYJ+7HimtAyURYxGqD13Zqvm+L0FU77tD/8XeAvQVOQ9wv/6ZuNTs+t7KlCxQcZQMyEpynjwyw==" saltValue="maJUivVGA8Bv9nhoJesyD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745" priority="1">
      <formula>$D12="No"</formula>
    </cfRule>
  </conditionalFormatting>
  <conditionalFormatting sqref="F12:F91">
    <cfRule type="cellIs" dxfId="1744" priority="4" operator="greaterThan">
      <formula>0</formula>
    </cfRule>
  </conditionalFormatting>
  <conditionalFormatting sqref="G12:G91">
    <cfRule type="cellIs" dxfId="1743" priority="3" operator="greaterThan">
      <formula>0</formula>
    </cfRule>
  </conditionalFormatting>
  <conditionalFormatting sqref="H12:H91">
    <cfRule type="cellIs" dxfId="1742" priority="2" operator="greaterThan">
      <formula>0</formula>
    </cfRule>
  </conditionalFormatting>
  <conditionalFormatting sqref="N12">
    <cfRule type="cellIs" dxfId="1741" priority="78" operator="equal">
      <formula>"Neutral"</formula>
    </cfRule>
    <cfRule type="cellIs" dxfId="1740" priority="74" operator="equal">
      <formula>"Minor Negative"</formula>
    </cfRule>
    <cfRule type="cellIs" dxfId="1739" priority="75" operator="equal">
      <formula>"Significant Negative"</formula>
    </cfRule>
    <cfRule type="cellIs" dxfId="1738" priority="76" operator="equal">
      <formula>"Minor Positive"</formula>
    </cfRule>
    <cfRule type="cellIs" dxfId="1737" priority="77" operator="equal">
      <formula>"Significant Positive"</formula>
    </cfRule>
  </conditionalFormatting>
  <conditionalFormatting sqref="N22">
    <cfRule type="cellIs" dxfId="1736" priority="88" operator="equal">
      <formula>"Neutral"</formula>
    </cfRule>
    <cfRule type="cellIs" dxfId="1735" priority="90" operator="equal">
      <formula>"Significant Positive"</formula>
    </cfRule>
    <cfRule type="cellIs" dxfId="1734" priority="89" operator="equal">
      <formula>"Minor Positive"</formula>
    </cfRule>
    <cfRule type="cellIs" dxfId="1733" priority="87" operator="equal">
      <formula>"Uncertain"</formula>
    </cfRule>
    <cfRule type="cellIs" dxfId="1732" priority="86" operator="equal">
      <formula>"Minor Negative"</formula>
    </cfRule>
    <cfRule type="cellIs" dxfId="1731" priority="85" operator="equal">
      <formula>"Significant Negative"</formula>
    </cfRule>
  </conditionalFormatting>
  <conditionalFormatting sqref="N24">
    <cfRule type="cellIs" dxfId="1730" priority="83" operator="equal">
      <formula>"Minor Positive"</formula>
    </cfRule>
    <cfRule type="cellIs" dxfId="1729" priority="82" operator="equal">
      <formula>"Neutral"</formula>
    </cfRule>
    <cfRule type="cellIs" dxfId="1728" priority="79" operator="equal">
      <formula>"Significant Negative"</formula>
    </cfRule>
    <cfRule type="cellIs" dxfId="1727" priority="81" operator="equal">
      <formula>"Uncertain"</formula>
    </cfRule>
    <cfRule type="cellIs" dxfId="1726" priority="80" operator="equal">
      <formula>"Minor Negative"</formula>
    </cfRule>
    <cfRule type="cellIs" dxfId="1725" priority="84" operator="equal">
      <formula>"Significant Positive"</formula>
    </cfRule>
  </conditionalFormatting>
  <conditionalFormatting sqref="N32">
    <cfRule type="cellIs" dxfId="1724" priority="92" operator="equal">
      <formula>"Minor Negative"</formula>
    </cfRule>
    <cfRule type="cellIs" dxfId="1723" priority="93" operator="equal">
      <formula>"Uncertain"</formula>
    </cfRule>
    <cfRule type="cellIs" dxfId="1722" priority="94" operator="equal">
      <formula>"Neutral"</formula>
    </cfRule>
    <cfRule type="cellIs" dxfId="1721" priority="95" operator="equal">
      <formula>"Minor Positive"</formula>
    </cfRule>
    <cfRule type="cellIs" dxfId="1720" priority="96" operator="equal">
      <formula>"Significant Positive"</formula>
    </cfRule>
    <cfRule type="cellIs" dxfId="1719" priority="91" operator="equal">
      <formula>"Significant Negative"</formula>
    </cfRule>
  </conditionalFormatting>
  <conditionalFormatting sqref="N40">
    <cfRule type="cellIs" dxfId="1718" priority="8" operator="equal">
      <formula>"Significant Negative"</formula>
    </cfRule>
    <cfRule type="cellIs" dxfId="1717" priority="9" operator="equal">
      <formula>"Minor Negative"</formula>
    </cfRule>
    <cfRule type="cellIs" dxfId="1716" priority="11" operator="equal">
      <formula>"Neutral"</formula>
    </cfRule>
    <cfRule type="cellIs" dxfId="1715" priority="12" operator="equal">
      <formula>"Minor Positive"</formula>
    </cfRule>
    <cfRule type="cellIs" dxfId="1714" priority="10" operator="equal">
      <formula>"Uncertain"</formula>
    </cfRule>
    <cfRule type="cellIs" dxfId="1713" priority="13" operator="equal">
      <formula>"Significant Positive"</formula>
    </cfRule>
  </conditionalFormatting>
  <conditionalFormatting sqref="N46">
    <cfRule type="cellIs" dxfId="1712" priority="68" operator="equal">
      <formula>"Significant Negative"</formula>
    </cfRule>
    <cfRule type="cellIs" dxfId="1711" priority="72" operator="equal">
      <formula>"Minor Positive"</formula>
    </cfRule>
    <cfRule type="cellIs" dxfId="1710" priority="73" operator="equal">
      <formula>"Significant Positive"</formula>
    </cfRule>
    <cfRule type="cellIs" dxfId="1709" priority="71" operator="equal">
      <formula>"Neutral"</formula>
    </cfRule>
    <cfRule type="cellIs" dxfId="1708" priority="70" operator="equal">
      <formula>"Uncertain"</formula>
    </cfRule>
    <cfRule type="cellIs" dxfId="1707" priority="69" operator="equal">
      <formula>"Minor Negative"</formula>
    </cfRule>
  </conditionalFormatting>
  <conditionalFormatting sqref="N51">
    <cfRule type="cellIs" dxfId="1706" priority="47" operator="equal">
      <formula>"Neutral"</formula>
    </cfRule>
    <cfRule type="cellIs" dxfId="1705" priority="48" operator="equal">
      <formula>"Minor Positive"</formula>
    </cfRule>
    <cfRule type="cellIs" dxfId="1704" priority="49" operator="equal">
      <formula>"Significant Positive"</formula>
    </cfRule>
    <cfRule type="cellIs" dxfId="1703" priority="44" operator="equal">
      <formula>"Significant Negative"</formula>
    </cfRule>
    <cfRule type="cellIs" dxfId="1702" priority="45" operator="equal">
      <formula>"Minor Negative"</formula>
    </cfRule>
    <cfRule type="cellIs" dxfId="1701" priority="46" operator="equal">
      <formula>"Uncertain"</formula>
    </cfRule>
  </conditionalFormatting>
  <conditionalFormatting sqref="N53">
    <cfRule type="cellIs" dxfId="1700" priority="115" operator="equal">
      <formula>"Significant Negative"</formula>
    </cfRule>
    <cfRule type="cellIs" dxfId="1699" priority="116" operator="equal">
      <formula>"Minor Negative"</formula>
    </cfRule>
    <cfRule type="cellIs" dxfId="1698" priority="117" operator="equal">
      <formula>"Uncertain"</formula>
    </cfRule>
    <cfRule type="cellIs" dxfId="1697" priority="118" operator="equal">
      <formula>"Neutral"</formula>
    </cfRule>
    <cfRule type="cellIs" dxfId="1696" priority="119" operator="equal">
      <formula>"Minor Positive"</formula>
    </cfRule>
    <cfRule type="cellIs" dxfId="1695" priority="120" operator="equal">
      <formula>"Significant Positive"</formula>
    </cfRule>
  </conditionalFormatting>
  <conditionalFormatting sqref="N58">
    <cfRule type="cellIs" dxfId="1694" priority="21" operator="equal">
      <formula>"Minor Negative"</formula>
    </cfRule>
    <cfRule type="cellIs" dxfId="1693" priority="22" operator="equal">
      <formula>"Uncertain"</formula>
    </cfRule>
    <cfRule type="cellIs" dxfId="1692" priority="23" operator="equal">
      <formula>"Neutral"</formula>
    </cfRule>
    <cfRule type="cellIs" dxfId="1691" priority="25" operator="equal">
      <formula>"Significant Positive"</formula>
    </cfRule>
    <cfRule type="cellIs" dxfId="1690" priority="24" operator="equal">
      <formula>"Minor Positive"</formula>
    </cfRule>
    <cfRule type="cellIs" dxfId="1689" priority="20" operator="equal">
      <formula>"Significant Negative"</formula>
    </cfRule>
  </conditionalFormatting>
  <conditionalFormatting sqref="N61">
    <cfRule type="cellIs" dxfId="1688" priority="19" operator="equal">
      <formula>"Significant Positive"</formula>
    </cfRule>
    <cfRule type="cellIs" dxfId="1687" priority="18" operator="equal">
      <formula>"Minor Positive"</formula>
    </cfRule>
    <cfRule type="cellIs" dxfId="1686" priority="17" operator="equal">
      <formula>"Neutral"</formula>
    </cfRule>
    <cfRule type="cellIs" dxfId="1685" priority="16" operator="equal">
      <formula>"Uncertain"</formula>
    </cfRule>
    <cfRule type="cellIs" dxfId="1684" priority="15" operator="equal">
      <formula>"Minor Negative"</formula>
    </cfRule>
    <cfRule type="cellIs" dxfId="1683" priority="14" operator="equal">
      <formula>"Significant Negative"</formula>
    </cfRule>
  </conditionalFormatting>
  <conditionalFormatting sqref="N69">
    <cfRule type="cellIs" dxfId="1682" priority="31" operator="equal">
      <formula>"Significant Positive"</formula>
    </cfRule>
    <cfRule type="cellIs" dxfId="1681" priority="30" operator="equal">
      <formula>"Minor Positive"</formula>
    </cfRule>
    <cfRule type="cellIs" dxfId="1680" priority="29" operator="equal">
      <formula>"Neutral"</formula>
    </cfRule>
    <cfRule type="cellIs" dxfId="1679" priority="28" operator="equal">
      <formula>"Uncertain"</formula>
    </cfRule>
    <cfRule type="cellIs" dxfId="1678" priority="27" operator="equal">
      <formula>"Minor Negative"</formula>
    </cfRule>
    <cfRule type="cellIs" dxfId="1677" priority="26" operator="equal">
      <formula>"Significant Negative"</formula>
    </cfRule>
  </conditionalFormatting>
  <conditionalFormatting sqref="N76">
    <cfRule type="cellIs" dxfId="1676" priority="144" operator="equal">
      <formula>"Significant Positive"</formula>
    </cfRule>
    <cfRule type="cellIs" dxfId="1675" priority="139" operator="equal">
      <formula>"Significant Negative"</formula>
    </cfRule>
    <cfRule type="cellIs" dxfId="1674" priority="140" operator="equal">
      <formula>"Minor Negative"</formula>
    </cfRule>
    <cfRule type="cellIs" dxfId="1673" priority="141" operator="equal">
      <formula>"Uncertain"</formula>
    </cfRule>
    <cfRule type="cellIs" dxfId="1672" priority="142" operator="equal">
      <formula>"Neutral"</formula>
    </cfRule>
    <cfRule type="cellIs" dxfId="1671" priority="143" operator="equal">
      <formula>"Minor Positive"</formula>
    </cfRule>
  </conditionalFormatting>
  <conditionalFormatting sqref="N81">
    <cfRule type="cellIs" dxfId="1670" priority="133" operator="equal">
      <formula>"Significant Negative"</formula>
    </cfRule>
    <cfRule type="cellIs" dxfId="1669" priority="135" operator="equal">
      <formula>"Uncertain"</formula>
    </cfRule>
    <cfRule type="cellIs" dxfId="1668" priority="136" operator="equal">
      <formula>"Neutral"</formula>
    </cfRule>
    <cfRule type="cellIs" dxfId="1667" priority="137" operator="equal">
      <formula>"Minor Positive"</formula>
    </cfRule>
    <cfRule type="cellIs" dxfId="1666" priority="138" operator="equal">
      <formula>"Significant Positive"</formula>
    </cfRule>
    <cfRule type="cellIs" dxfId="1665" priority="134" operator="equal">
      <formula>"Minor Negative"</formula>
    </cfRule>
  </conditionalFormatting>
  <conditionalFormatting sqref="N88">
    <cfRule type="cellIs" dxfId="1664" priority="61" operator="equal">
      <formula>"Significant Positive"</formula>
    </cfRule>
    <cfRule type="cellIs" dxfId="1663" priority="60" operator="equal">
      <formula>"Minor Positive"</formula>
    </cfRule>
    <cfRule type="cellIs" dxfId="1662" priority="59" operator="equal">
      <formula>"Neutral"</formula>
    </cfRule>
    <cfRule type="cellIs" dxfId="1661" priority="58" operator="equal">
      <formula>"Uncertain"</formula>
    </cfRule>
    <cfRule type="cellIs" dxfId="1660" priority="57" operator="equal">
      <formula>"Minor Negative"</formula>
    </cfRule>
    <cfRule type="cellIs" dxfId="1659" priority="56" operator="equal">
      <formula>"Significant Negative"</formula>
    </cfRule>
  </conditionalFormatting>
  <dataValidations count="9">
    <dataValidation type="list" allowBlank="1" showInputMessage="1" showErrorMessage="1" sqref="I12:I91" xr:uid="{52C03FCF-04C0-488E-863F-1BAEAA5F36A1}">
      <formula1>"Direct,Indirect,N/A"</formula1>
    </dataValidation>
    <dataValidation type="list" allowBlank="1" showInputMessage="1" showErrorMessage="1" sqref="J12 J22:J91" xr:uid="{D97939E3-8032-4835-9D6B-32B7B43095AB}">
      <formula1>"Low,Medium,High,N/A"</formula1>
    </dataValidation>
    <dataValidation type="list" allowBlank="1" showInputMessage="1" showErrorMessage="1" sqref="K12 K22:K91" xr:uid="{9DF81F09-8CE4-44EE-A40A-08F0491638F5}">
      <formula1>"Short(&lt;5yrs),Short/Medium,Medium(10yrs),Medium/Long,Long(20+yrs),N/A"</formula1>
    </dataValidation>
    <dataValidation type="list" allowBlank="1" showInputMessage="1" showErrorMessage="1" sqref="L12 L22:L91" xr:uid="{D3D8372B-2728-43E8-A5D3-A05FD5750ADE}">
      <formula1>"Localised,District-wide,Regional,National,N/A"</formula1>
    </dataValidation>
    <dataValidation type="list" allowBlank="1" showInputMessage="1" showErrorMessage="1" sqref="N12 N88:N91 N22:N80" xr:uid="{C414A4A2-3BB2-448D-96B8-BCD4305ADCAA}">
      <formula1>"Significant Positive,Minor Positive,Neutral,Uncertain,Minor Negative,Significant Negative"</formula1>
    </dataValidation>
    <dataValidation type="list" allowBlank="1" showInputMessage="1" showErrorMessage="1" sqref="P88:P91 P61:P75 P53:P57" xr:uid="{4D8D3A14-AAA9-4057-8FB6-A644CD62FDBD}">
      <formula1>"Yes,No"</formula1>
    </dataValidation>
    <dataValidation type="list" allowBlank="1" showInputMessage="1" showErrorMessage="1" sqref="M12:M91" xr:uid="{2E397DDD-A420-4511-A915-0C4E5C4EB0B6}">
      <formula1>"Permanent/Irreversible,Permanant/Reversible,Temporary/Irreversible,Temporary/Reversible,N/A"</formula1>
    </dataValidation>
    <dataValidation type="list" allowBlank="1" showInputMessage="1" showErrorMessage="1" sqref="N81:N87" xr:uid="{BD83292D-896F-496F-B78F-C9FE8F899DBE}">
      <formula1>"Significant Positive,Minor Positive,Neitral,Uncertain,Minor Negative, Significant Negative"</formula1>
    </dataValidation>
    <dataValidation type="list" allowBlank="1" showInputMessage="1" showErrorMessage="1" sqref="D12:D91" xr:uid="{E18357F8-992E-4F10-9DB6-0B5441245F83}">
      <formula1>"Yes, No"</formula1>
    </dataValidation>
  </dataValidations>
  <pageMargins left="0.7" right="0.7" top="0.75" bottom="0.75" header="0.3" footer="0.3"/>
  <pageSetup orientation="portrait" horizontalDpi="4294967293" verticalDpi="4294967293"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81677-4264-4103-9985-B5C66057132A}">
  <sheetPr codeName="Sheet40"/>
  <dimension ref="A1:Z94"/>
  <sheetViews>
    <sheetView showGridLines="0" zoomScale="31"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6" style="113" customWidth="1"/>
    <col min="16" max="16" width="16.54296875" style="113" customWidth="1"/>
    <col min="17" max="17" width="41.26953125" style="113" customWidth="1"/>
    <col min="18" max="18" width="55.7265625" style="113" customWidth="1"/>
    <col min="19" max="19" width="34.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194</v>
      </c>
      <c r="D1" s="317"/>
      <c r="E1" s="114"/>
      <c r="F1" s="114"/>
      <c r="G1" s="114"/>
      <c r="H1" s="114"/>
      <c r="I1" s="115"/>
      <c r="J1" s="115"/>
      <c r="K1" s="115"/>
      <c r="M1" s="116"/>
      <c r="N1" s="116"/>
      <c r="O1" s="116"/>
    </row>
    <row r="2" spans="1:26" x14ac:dyDescent="0.6">
      <c r="A2" s="112" t="s">
        <v>31</v>
      </c>
      <c r="B2" s="118"/>
      <c r="C2" s="266" t="s">
        <v>725</v>
      </c>
      <c r="D2" s="266"/>
      <c r="E2" s="119"/>
      <c r="F2" s="119"/>
      <c r="G2" s="119"/>
      <c r="H2" s="119"/>
      <c r="M2" s="120"/>
      <c r="N2" s="120"/>
      <c r="O2" s="120"/>
    </row>
    <row r="3" spans="1:26" x14ac:dyDescent="0.6">
      <c r="A3" s="121" t="s">
        <v>32</v>
      </c>
      <c r="B3" s="122"/>
      <c r="C3" s="267" t="s">
        <v>726</v>
      </c>
      <c r="D3" s="267"/>
      <c r="E3" s="119"/>
      <c r="F3" s="119"/>
      <c r="G3" s="119"/>
      <c r="H3" s="119"/>
      <c r="M3" s="120"/>
      <c r="N3" s="120"/>
      <c r="O3" s="120"/>
    </row>
    <row r="4" spans="1:26" x14ac:dyDescent="0.6">
      <c r="A4" s="123" t="s">
        <v>33</v>
      </c>
      <c r="B4" s="124"/>
      <c r="C4" s="318" t="s">
        <v>727</v>
      </c>
      <c r="D4" s="318"/>
      <c r="E4" s="125"/>
      <c r="F4" s="125"/>
      <c r="G4" s="125"/>
      <c r="H4" s="125"/>
      <c r="M4" s="120"/>
      <c r="N4" s="120"/>
      <c r="O4" s="120"/>
    </row>
    <row r="5" spans="1:26" x14ac:dyDescent="0.6">
      <c r="A5" s="121" t="s">
        <v>34</v>
      </c>
      <c r="B5" s="124"/>
      <c r="C5" s="346">
        <v>0.3</v>
      </c>
      <c r="D5" s="347"/>
      <c r="E5" s="125"/>
      <c r="F5" s="125"/>
      <c r="G5" s="125"/>
      <c r="H5" s="125"/>
      <c r="M5" s="120"/>
      <c r="N5" s="120"/>
      <c r="O5" s="120"/>
    </row>
    <row r="6" spans="1:26" ht="110.15" customHeight="1" x14ac:dyDescent="0.6">
      <c r="A6" s="121" t="s">
        <v>35</v>
      </c>
      <c r="B6" s="124"/>
      <c r="C6" s="319" t="s">
        <v>728</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25" t="s">
        <v>306</v>
      </c>
      <c r="J12" s="325" t="s">
        <v>439</v>
      </c>
      <c r="K12" s="325" t="s">
        <v>308</v>
      </c>
      <c r="L12" s="325" t="s">
        <v>309</v>
      </c>
      <c r="M12" s="325" t="s">
        <v>310</v>
      </c>
      <c r="N12" s="268" t="s">
        <v>279</v>
      </c>
      <c r="O12" s="265" t="s">
        <v>729</v>
      </c>
      <c r="P12" s="304" t="s">
        <v>304</v>
      </c>
      <c r="Q12" s="253"/>
      <c r="R12" s="269"/>
      <c r="S12" s="323"/>
      <c r="V12" s="256">
        <f>MATCH(C1, RAG!$B$1:B$55, 0)</f>
        <v>27</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54"/>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54"/>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54"/>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54"/>
      <c r="R20" s="270"/>
      <c r="S20" s="323"/>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25" t="s">
        <v>306</v>
      </c>
      <c r="J22" s="292" t="s">
        <v>439</v>
      </c>
      <c r="K22" s="292" t="s">
        <v>323</v>
      </c>
      <c r="L22" s="292" t="s">
        <v>309</v>
      </c>
      <c r="M22" s="292" t="s">
        <v>310</v>
      </c>
      <c r="N22" s="250" t="s">
        <v>279</v>
      </c>
      <c r="O22" s="265" t="s">
        <v>730</v>
      </c>
      <c r="P22" s="304" t="s">
        <v>304</v>
      </c>
      <c r="Q22" s="253"/>
      <c r="R22" s="269"/>
      <c r="S22" s="323"/>
      <c r="V22" s="256"/>
      <c r="Z22" s="113" t="str">
        <f>IF(R22&gt;0,B22&amp;":"&amp;R22&amp;"
","")</f>
        <v/>
      </c>
    </row>
    <row r="23" spans="1:26" ht="241.4" customHeight="1" thickBot="1" x14ac:dyDescent="0.65">
      <c r="A23" s="280"/>
      <c r="B23" s="261"/>
      <c r="C23" s="135" t="s">
        <v>325</v>
      </c>
      <c r="D23" s="134" t="s">
        <v>304</v>
      </c>
      <c r="E23" s="294"/>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250" t="s">
        <v>306</v>
      </c>
      <c r="J24" s="250" t="s">
        <v>307</v>
      </c>
      <c r="K24" s="250" t="s">
        <v>308</v>
      </c>
      <c r="L24" s="250" t="s">
        <v>309</v>
      </c>
      <c r="M24" s="250" t="s">
        <v>310</v>
      </c>
      <c r="N24" s="250" t="s">
        <v>311</v>
      </c>
      <c r="O24" s="265" t="s">
        <v>731</v>
      </c>
      <c r="P24" s="304" t="s">
        <v>304</v>
      </c>
      <c r="Q24" s="269"/>
      <c r="R24" s="269"/>
      <c r="S24" s="351"/>
      <c r="V24" s="256"/>
      <c r="Z24" s="113" t="str">
        <f>IF(R24&gt;0,B24&amp;":"&amp;R24&amp;"
","")</f>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70"/>
      <c r="S25" s="351"/>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70"/>
      <c r="S26" s="351"/>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70"/>
      <c r="S27" s="351"/>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70"/>
      <c r="S28" s="351"/>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70"/>
      <c r="S29" s="351"/>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70"/>
      <c r="S30" s="351"/>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71"/>
      <c r="S31" s="351"/>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732</v>
      </c>
      <c r="P32" s="304" t="s">
        <v>304</v>
      </c>
      <c r="Q32" s="269"/>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70"/>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70"/>
      <c r="R34" s="254"/>
      <c r="S34" s="323"/>
      <c r="V34" s="257"/>
    </row>
    <row r="35" spans="1:26" ht="52" x14ac:dyDescent="0.6">
      <c r="A35" s="290"/>
      <c r="B35" s="260"/>
      <c r="C35" s="140" t="s">
        <v>340</v>
      </c>
      <c r="D35" s="134" t="s">
        <v>305</v>
      </c>
      <c r="E35" s="277"/>
      <c r="F35" s="260"/>
      <c r="G35" s="260"/>
      <c r="H35" s="260"/>
      <c r="I35" s="251"/>
      <c r="J35" s="251"/>
      <c r="K35" s="251"/>
      <c r="L35" s="251"/>
      <c r="M35" s="251"/>
      <c r="N35" s="251"/>
      <c r="O35" s="266"/>
      <c r="P35" s="305"/>
      <c r="Q35" s="270"/>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70"/>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70"/>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70"/>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71"/>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50" t="s">
        <v>306</v>
      </c>
      <c r="J40" s="250" t="s">
        <v>439</v>
      </c>
      <c r="K40" s="250" t="s">
        <v>346</v>
      </c>
      <c r="L40" s="250" t="s">
        <v>309</v>
      </c>
      <c r="M40" s="250" t="s">
        <v>310</v>
      </c>
      <c r="N40" s="250" t="s">
        <v>279</v>
      </c>
      <c r="O40" s="265" t="s">
        <v>733</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51"/>
      <c r="J41" s="251"/>
      <c r="K41" s="251"/>
      <c r="L41" s="251"/>
      <c r="M41" s="251"/>
      <c r="N41" s="251"/>
      <c r="O41" s="266"/>
      <c r="P41" s="305"/>
      <c r="Q41" s="270"/>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70"/>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70"/>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70"/>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71"/>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50" t="s">
        <v>306</v>
      </c>
      <c r="J46" s="250" t="s">
        <v>307</v>
      </c>
      <c r="K46" s="250" t="s">
        <v>308</v>
      </c>
      <c r="L46" s="250" t="s">
        <v>309</v>
      </c>
      <c r="M46" s="250" t="s">
        <v>310</v>
      </c>
      <c r="N46" s="250" t="s">
        <v>311</v>
      </c>
      <c r="O46" s="265" t="s">
        <v>734</v>
      </c>
      <c r="P46" s="304" t="s">
        <v>304</v>
      </c>
      <c r="Q46" s="269"/>
      <c r="R46" s="269"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70"/>
      <c r="R47" s="270"/>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70"/>
      <c r="R48" s="270"/>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70"/>
      <c r="R49" s="270"/>
      <c r="S49" s="323"/>
      <c r="V49" s="257"/>
    </row>
    <row r="50" spans="1:26" ht="298.75" customHeight="1" thickBot="1" x14ac:dyDescent="0.65">
      <c r="A50" s="291"/>
      <c r="B50" s="261"/>
      <c r="C50" s="138" t="s">
        <v>358</v>
      </c>
      <c r="D50" s="134" t="s">
        <v>304</v>
      </c>
      <c r="E50" s="278"/>
      <c r="F50" s="261"/>
      <c r="G50" s="261"/>
      <c r="H50" s="261"/>
      <c r="I50" s="268"/>
      <c r="J50" s="268"/>
      <c r="K50" s="268"/>
      <c r="L50" s="268"/>
      <c r="M50" s="268"/>
      <c r="N50" s="268"/>
      <c r="O50" s="267"/>
      <c r="P50" s="306"/>
      <c r="Q50" s="271"/>
      <c r="R50" s="271"/>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50" t="s">
        <v>249</v>
      </c>
      <c r="J51" s="250" t="s">
        <v>249</v>
      </c>
      <c r="K51" s="250" t="s">
        <v>249</v>
      </c>
      <c r="L51" s="250" t="s">
        <v>249</v>
      </c>
      <c r="M51" s="250" t="s">
        <v>249</v>
      </c>
      <c r="N51" s="250" t="s">
        <v>280</v>
      </c>
      <c r="O51" s="265" t="s">
        <v>735</v>
      </c>
      <c r="P51" s="250"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322.75" customHeight="1" thickBot="1" x14ac:dyDescent="0.65">
      <c r="A52" s="291"/>
      <c r="B52" s="261"/>
      <c r="C52" s="138" t="s">
        <v>362</v>
      </c>
      <c r="D52" s="134" t="s">
        <v>305</v>
      </c>
      <c r="E52" s="278"/>
      <c r="F52" s="261"/>
      <c r="G52" s="261"/>
      <c r="H52" s="261"/>
      <c r="I52" s="268"/>
      <c r="J52" s="268"/>
      <c r="K52" s="268"/>
      <c r="L52" s="268"/>
      <c r="M52" s="268"/>
      <c r="N52" s="268"/>
      <c r="O52" s="267"/>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50" t="s">
        <v>306</v>
      </c>
      <c r="J53" s="250" t="s">
        <v>307</v>
      </c>
      <c r="K53" s="250" t="s">
        <v>308</v>
      </c>
      <c r="L53" s="250" t="s">
        <v>309</v>
      </c>
      <c r="M53" s="250" t="s">
        <v>310</v>
      </c>
      <c r="N53" s="250" t="s">
        <v>279</v>
      </c>
      <c r="O53" s="265" t="s">
        <v>736</v>
      </c>
      <c r="P53" s="250" t="s">
        <v>304</v>
      </c>
      <c r="Q53" s="269"/>
      <c r="R53" s="253" t="s">
        <v>480</v>
      </c>
      <c r="S53" s="322"/>
      <c r="V53" s="256"/>
      <c r="Z53" s="113" t="str">
        <f>IF(R53&gt;0,B53&amp;":"&amp;R53&amp;"
","")</f>
        <v xml:space="preserve">IIA8:Local Plan Policy CN2: Energy Infrastructure provides enhancement as electric vehicle charging must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2"/>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2"/>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2"/>
      <c r="V56" s="257"/>
    </row>
    <row r="57" spans="1:26" ht="84"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2"/>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737</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409.5" customHeight="1"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33.65" customHeight="1"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1</v>
      </c>
      <c r="H69" s="283">
        <f ca="1">COUNTIFS(INDIRECT("RAG!$C$"&amp;$V12&amp;":$BB$"&amp;$V12),H$11,RAG!$C$3:$BB$3,$B69)</f>
        <v>5</v>
      </c>
      <c r="I69" s="250" t="s">
        <v>306</v>
      </c>
      <c r="J69" s="250" t="s">
        <v>307</v>
      </c>
      <c r="K69" s="250" t="s">
        <v>308</v>
      </c>
      <c r="L69" s="250" t="s">
        <v>309</v>
      </c>
      <c r="M69" s="250" t="s">
        <v>310</v>
      </c>
      <c r="N69" s="250" t="s">
        <v>282</v>
      </c>
      <c r="O69" s="286" t="s">
        <v>738</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112.4"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739</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346</v>
      </c>
      <c r="L81" s="250" t="s">
        <v>309</v>
      </c>
      <c r="M81" s="250" t="s">
        <v>310</v>
      </c>
      <c r="N81" s="250" t="s">
        <v>279</v>
      </c>
      <c r="O81" s="265" t="s">
        <v>401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70"/>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70"/>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70"/>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70"/>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70"/>
      <c r="R86" s="270"/>
      <c r="S86" s="323"/>
      <c r="V86" s="257"/>
    </row>
    <row r="87" spans="1:26" ht="52.5" thickBot="1" x14ac:dyDescent="0.65">
      <c r="A87" s="280"/>
      <c r="B87" s="261"/>
      <c r="C87" s="145" t="s">
        <v>407</v>
      </c>
      <c r="D87" s="134" t="s">
        <v>304</v>
      </c>
      <c r="E87" s="278"/>
      <c r="F87" s="261"/>
      <c r="G87" s="261"/>
      <c r="H87" s="261"/>
      <c r="I87" s="268"/>
      <c r="J87" s="268"/>
      <c r="K87" s="268"/>
      <c r="L87" s="268"/>
      <c r="M87" s="268"/>
      <c r="N87" s="268"/>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94"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t="294" customHeight="1"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sheetData>
  <sheetProtection algorithmName="SHA-512" hashValue="hxiE6WCoDvHgbvvPCHgfBwm44qQbBrCOr1IB2FS77lO5mk/lEeXxIdu3CKh8TZwzWdAmTPYt23TXh/bpXulP/g==" saltValue="SRPSDu3h0n6xjdhqfwGso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H76:H80"/>
    <mergeCell ref="I76:I80"/>
    <mergeCell ref="J76:J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P88:P91"/>
    <mergeCell ref="Q88:Q91"/>
    <mergeCell ref="P76:P80"/>
    <mergeCell ref="Q76:Q80"/>
    <mergeCell ref="R76:R80"/>
    <mergeCell ref="V76:V80"/>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K76:K80"/>
    <mergeCell ref="L76:L80"/>
    <mergeCell ref="M76:M80"/>
  </mergeCells>
  <conditionalFormatting sqref="C12:D91">
    <cfRule type="expression" dxfId="1658" priority="1">
      <formula>$D12="No"</formula>
    </cfRule>
  </conditionalFormatting>
  <conditionalFormatting sqref="F12:F91">
    <cfRule type="cellIs" dxfId="1657" priority="4" operator="greaterThan">
      <formula>0</formula>
    </cfRule>
  </conditionalFormatting>
  <conditionalFormatting sqref="G12:G91">
    <cfRule type="cellIs" dxfId="1656" priority="3" operator="greaterThan">
      <formula>0</formula>
    </cfRule>
  </conditionalFormatting>
  <conditionalFormatting sqref="H12:H91">
    <cfRule type="cellIs" dxfId="1655" priority="2" operator="greaterThan">
      <formula>0</formula>
    </cfRule>
  </conditionalFormatting>
  <conditionalFormatting sqref="N12">
    <cfRule type="cellIs" dxfId="1654" priority="11" operator="equal">
      <formula>"Minor Negative"</formula>
    </cfRule>
    <cfRule type="cellIs" dxfId="1653" priority="12" operator="equal">
      <formula>"Significant Negative"</formula>
    </cfRule>
    <cfRule type="cellIs" dxfId="1652" priority="13" operator="equal">
      <formula>"Minor Positive"</formula>
    </cfRule>
    <cfRule type="cellIs" dxfId="1651" priority="14" operator="equal">
      <formula>"Significant Positive"</formula>
    </cfRule>
    <cfRule type="cellIs" dxfId="1650" priority="15" operator="equal">
      <formula>"Neutral"</formula>
    </cfRule>
  </conditionalFormatting>
  <conditionalFormatting sqref="N22">
    <cfRule type="cellIs" dxfId="1649" priority="5" operator="equal">
      <formula>"Significant Negative"</formula>
    </cfRule>
    <cfRule type="cellIs" dxfId="1648" priority="6" operator="equal">
      <formula>"Minor Negative"</formula>
    </cfRule>
    <cfRule type="cellIs" dxfId="1647" priority="7" operator="equal">
      <formula>"Uncertain"</formula>
    </cfRule>
    <cfRule type="cellIs" dxfId="1646" priority="8" operator="equal">
      <formula>"Neutral"</formula>
    </cfRule>
    <cfRule type="cellIs" dxfId="1645" priority="9" operator="equal">
      <formula>"Minor Positive"</formula>
    </cfRule>
    <cfRule type="cellIs" dxfId="1644" priority="10" operator="equal">
      <formula>"Significant Positive"</formula>
    </cfRule>
  </conditionalFormatting>
  <conditionalFormatting sqref="N24">
    <cfRule type="cellIs" dxfId="1643" priority="65" operator="equal">
      <formula>"Significant Negative"</formula>
    </cfRule>
    <cfRule type="cellIs" dxfId="1642" priority="66" operator="equal">
      <formula>"Minor Negative"</formula>
    </cfRule>
    <cfRule type="cellIs" dxfId="1641" priority="67" operator="equal">
      <formula>"Uncertain"</formula>
    </cfRule>
    <cfRule type="cellIs" dxfId="1640" priority="68" operator="equal">
      <formula>"Neutral"</formula>
    </cfRule>
    <cfRule type="cellIs" dxfId="1639" priority="69" operator="equal">
      <formula>"Minor Positive"</formula>
    </cfRule>
    <cfRule type="cellIs" dxfId="1638" priority="70" operator="equal">
      <formula>"Significant Positive"</formula>
    </cfRule>
  </conditionalFormatting>
  <conditionalFormatting sqref="N32">
    <cfRule type="cellIs" dxfId="1637" priority="71" operator="equal">
      <formula>"Significant Negative"</formula>
    </cfRule>
    <cfRule type="cellIs" dxfId="1636" priority="72" operator="equal">
      <formula>"Minor Negative"</formula>
    </cfRule>
    <cfRule type="cellIs" dxfId="1635" priority="73" operator="equal">
      <formula>"Uncertain"</formula>
    </cfRule>
    <cfRule type="cellIs" dxfId="1634" priority="74" operator="equal">
      <formula>"Neutral"</formula>
    </cfRule>
    <cfRule type="cellIs" dxfId="1633" priority="75" operator="equal">
      <formula>"Minor Positive"</formula>
    </cfRule>
    <cfRule type="cellIs" dxfId="1632" priority="76" operator="equal">
      <formula>"Significant Positive"</formula>
    </cfRule>
  </conditionalFormatting>
  <conditionalFormatting sqref="N40">
    <cfRule type="cellIs" dxfId="1631" priority="77" operator="equal">
      <formula>"Significant Negative"</formula>
    </cfRule>
    <cfRule type="cellIs" dxfId="1630" priority="78" operator="equal">
      <formula>"Minor Negative"</formula>
    </cfRule>
    <cfRule type="cellIs" dxfId="1629" priority="79" operator="equal">
      <formula>"Uncertain"</formula>
    </cfRule>
    <cfRule type="cellIs" dxfId="1628" priority="80" operator="equal">
      <formula>"Neutral"</formula>
    </cfRule>
    <cfRule type="cellIs" dxfId="1627" priority="81" operator="equal">
      <formula>"Minor Positive"</formula>
    </cfRule>
    <cfRule type="cellIs" dxfId="1626" priority="82" operator="equal">
      <formula>"Significant Positive"</formula>
    </cfRule>
  </conditionalFormatting>
  <conditionalFormatting sqref="N46">
    <cfRule type="cellIs" dxfId="1625" priority="84" operator="equal">
      <formula>"Minor Negative"</formula>
    </cfRule>
    <cfRule type="cellIs" dxfId="1624" priority="85" operator="equal">
      <formula>"Uncertain"</formula>
    </cfRule>
    <cfRule type="cellIs" dxfId="1623" priority="86" operator="equal">
      <formula>"Neutral"</formula>
    </cfRule>
    <cfRule type="cellIs" dxfId="1622" priority="87" operator="equal">
      <formula>"Minor Positive"</formula>
    </cfRule>
    <cfRule type="cellIs" dxfId="1621" priority="88" operator="equal">
      <formula>"Significant Positive"</formula>
    </cfRule>
    <cfRule type="cellIs" dxfId="1620" priority="83" operator="equal">
      <formula>"Significant Negative"</formula>
    </cfRule>
  </conditionalFormatting>
  <conditionalFormatting sqref="N51">
    <cfRule type="cellIs" dxfId="1619" priority="94" operator="equal">
      <formula>"Significant Positive"</formula>
    </cfRule>
    <cfRule type="cellIs" dxfId="1618" priority="93" operator="equal">
      <formula>"Minor Positive"</formula>
    </cfRule>
    <cfRule type="cellIs" dxfId="1617" priority="92" operator="equal">
      <formula>"Neutral"</formula>
    </cfRule>
    <cfRule type="cellIs" dxfId="1616" priority="91" operator="equal">
      <formula>"Uncertain"</formula>
    </cfRule>
    <cfRule type="cellIs" dxfId="1615" priority="89" operator="equal">
      <formula>"Significant Negative"</formula>
    </cfRule>
    <cfRule type="cellIs" dxfId="1614" priority="90" operator="equal">
      <formula>"Minor Negative"</formula>
    </cfRule>
  </conditionalFormatting>
  <conditionalFormatting sqref="N53">
    <cfRule type="cellIs" dxfId="1613" priority="95" operator="equal">
      <formula>"Significant Negative"</formula>
    </cfRule>
    <cfRule type="cellIs" dxfId="1612" priority="96" operator="equal">
      <formula>"Minor Negative"</formula>
    </cfRule>
    <cfRule type="cellIs" dxfId="1611" priority="97" operator="equal">
      <formula>"Uncertain"</formula>
    </cfRule>
    <cfRule type="cellIs" dxfId="1610" priority="98" operator="equal">
      <formula>"Neutral"</formula>
    </cfRule>
    <cfRule type="cellIs" dxfId="1609" priority="99" operator="equal">
      <formula>"Minor Positive"</formula>
    </cfRule>
    <cfRule type="cellIs" dxfId="1608" priority="100" operator="equal">
      <formula>"Significant Positive"</formula>
    </cfRule>
  </conditionalFormatting>
  <conditionalFormatting sqref="N58">
    <cfRule type="cellIs" dxfId="1607" priority="39" operator="equal">
      <formula>"Uncertain"</formula>
    </cfRule>
    <cfRule type="cellIs" dxfId="1606" priority="37" operator="equal">
      <formula>"Significant Negative"</formula>
    </cfRule>
    <cfRule type="cellIs" dxfId="1605" priority="38" operator="equal">
      <formula>"Minor Negative"</formula>
    </cfRule>
    <cfRule type="cellIs" dxfId="1604" priority="40" operator="equal">
      <formula>"Neutral"</formula>
    </cfRule>
    <cfRule type="cellIs" dxfId="1603" priority="41" operator="equal">
      <formula>"Minor Positive"</formula>
    </cfRule>
    <cfRule type="cellIs" dxfId="1602" priority="42" operator="equal">
      <formula>"Significant Positive"</formula>
    </cfRule>
  </conditionalFormatting>
  <conditionalFormatting sqref="N61">
    <cfRule type="cellIs" dxfId="1601" priority="26" operator="equal">
      <formula>"Minor Negative"</formula>
    </cfRule>
    <cfRule type="cellIs" dxfId="1600" priority="25" operator="equal">
      <formula>"Significant Negative"</formula>
    </cfRule>
    <cfRule type="cellIs" dxfId="1599" priority="27" operator="equal">
      <formula>"Uncertain"</formula>
    </cfRule>
    <cfRule type="cellIs" dxfId="1598" priority="28" operator="equal">
      <formula>"Neutral"</formula>
    </cfRule>
    <cfRule type="cellIs" dxfId="1597" priority="29" operator="equal">
      <formula>"Minor Positive"</formula>
    </cfRule>
    <cfRule type="cellIs" dxfId="1596" priority="30" operator="equal">
      <formula>"Significant Positive"</formula>
    </cfRule>
  </conditionalFormatting>
  <conditionalFormatting sqref="N69">
    <cfRule type="cellIs" dxfId="1595" priority="20" operator="equal">
      <formula>"Minor Negative"</formula>
    </cfRule>
    <cfRule type="cellIs" dxfId="1594" priority="19" operator="equal">
      <formula>"Significant Negative"</formula>
    </cfRule>
    <cfRule type="cellIs" dxfId="1593" priority="24" operator="equal">
      <formula>"Significant Positive"</formula>
    </cfRule>
    <cfRule type="cellIs" dxfId="1592" priority="23" operator="equal">
      <formula>"Minor Positive"</formula>
    </cfRule>
    <cfRule type="cellIs" dxfId="1591" priority="22" operator="equal">
      <formula>"Neutral"</formula>
    </cfRule>
    <cfRule type="cellIs" dxfId="1590" priority="21" operator="equal">
      <formula>"Uncertain"</formula>
    </cfRule>
  </conditionalFormatting>
  <conditionalFormatting sqref="N76">
    <cfRule type="cellIs" dxfId="1589" priority="125" operator="equal">
      <formula>"Significant Negative"</formula>
    </cfRule>
    <cfRule type="cellIs" dxfId="1588" priority="126" operator="equal">
      <formula>"Minor Negative"</formula>
    </cfRule>
    <cfRule type="cellIs" dxfId="1587" priority="127" operator="equal">
      <formula>"Uncertain"</formula>
    </cfRule>
    <cfRule type="cellIs" dxfId="1586" priority="128" operator="equal">
      <formula>"Neutral"</formula>
    </cfRule>
    <cfRule type="cellIs" dxfId="1585" priority="129" operator="equal">
      <formula>"Minor Positive"</formula>
    </cfRule>
    <cfRule type="cellIs" dxfId="1584" priority="130" operator="equal">
      <formula>"Significant Positive"</formula>
    </cfRule>
  </conditionalFormatting>
  <conditionalFormatting sqref="N81">
    <cfRule type="cellIs" dxfId="1583" priority="131" operator="equal">
      <formula>"Significant Negative"</formula>
    </cfRule>
    <cfRule type="cellIs" dxfId="1582" priority="132" operator="equal">
      <formula>"Minor Negative"</formula>
    </cfRule>
    <cfRule type="cellIs" dxfId="1581" priority="133" operator="equal">
      <formula>"Uncertain"</formula>
    </cfRule>
    <cfRule type="cellIs" dxfId="1580" priority="134" operator="equal">
      <formula>"Neutral"</formula>
    </cfRule>
    <cfRule type="cellIs" dxfId="1579" priority="135" operator="equal">
      <formula>"Minor Positive"</formula>
    </cfRule>
    <cfRule type="cellIs" dxfId="1578" priority="136" operator="equal">
      <formula>"Significant Positive"</formula>
    </cfRule>
  </conditionalFormatting>
  <conditionalFormatting sqref="N88">
    <cfRule type="cellIs" dxfId="1577" priority="137" operator="equal">
      <formula>"Significant Negative"</formula>
    </cfRule>
    <cfRule type="cellIs" dxfId="1576" priority="138" operator="equal">
      <formula>"Minor Negative"</formula>
    </cfRule>
    <cfRule type="cellIs" dxfId="1575" priority="139" operator="equal">
      <formula>"Uncertain"</formula>
    </cfRule>
    <cfRule type="cellIs" dxfId="1574" priority="140" operator="equal">
      <formula>"Neutral"</formula>
    </cfRule>
    <cfRule type="cellIs" dxfId="1573" priority="141" operator="equal">
      <formula>"Minor Positive"</formula>
    </cfRule>
    <cfRule type="cellIs" dxfId="1572" priority="142" operator="equal">
      <formula>"Significant Positive"</formula>
    </cfRule>
  </conditionalFormatting>
  <dataValidations count="9">
    <dataValidation type="list" allowBlank="1" showInputMessage="1" showErrorMessage="1" sqref="N81:N87" xr:uid="{332FD8FB-BBA8-43DA-8C90-74F3A33D001A}">
      <formula1>"Significant Positive,Minor Positive,Neitral,Uncertain,Minor Negative, Significant Negative"</formula1>
    </dataValidation>
    <dataValidation type="list" allowBlank="1" showInputMessage="1" showErrorMessage="1" sqref="M12:M91" xr:uid="{CCDEDD3B-6237-4D27-99BF-1F28D0437247}">
      <formula1>"Permanent/Irreversible,Permanant/Reversible,Temporary/Irreversible,Temporary/Reversible,N/A"</formula1>
    </dataValidation>
    <dataValidation type="list" allowBlank="1" showInputMessage="1" showErrorMessage="1" sqref="P88:P91 P61:P68" xr:uid="{B3800CC3-135C-431F-A88B-A3434A8A0725}">
      <formula1>"Yes,No"</formula1>
    </dataValidation>
    <dataValidation type="list" allowBlank="1" showInputMessage="1" showErrorMessage="1" sqref="N22:N80 N88:N91 N12" xr:uid="{81A3CCB2-C17C-44A2-9C3B-EC54927E86A1}">
      <formula1>"Significant Positive,Minor Positive,Neutral,Uncertain,Minor Negative,Significant Negative"</formula1>
    </dataValidation>
    <dataValidation type="list" allowBlank="1" showInputMessage="1" showErrorMessage="1" sqref="L22:L91 L12" xr:uid="{D6215BE5-0D0A-402D-AD04-355A7C43D4CA}">
      <formula1>"Localised,District-wide,Regional,National,N/A"</formula1>
    </dataValidation>
    <dataValidation type="list" allowBlank="1" showInputMessage="1" showErrorMessage="1" sqref="K22:K91 K12" xr:uid="{2D1D7C95-40E9-4CDA-93AE-A08EC123FC00}">
      <formula1>"Short(&lt;5yrs),Short/Medium,Medium(10yrs),Medium/Long,Long(20+yrs),N/A"</formula1>
    </dataValidation>
    <dataValidation type="list" allowBlank="1" showInputMessage="1" showErrorMessage="1" sqref="J22:J91 J12" xr:uid="{52D7E26E-69DC-44B0-A6D9-5583212E7281}">
      <formula1>"Low,Medium,High,N/A"</formula1>
    </dataValidation>
    <dataValidation type="list" allowBlank="1" showInputMessage="1" showErrorMessage="1" sqref="I12:I91" xr:uid="{992DC120-2820-4437-A04C-298AD6CFC7A1}">
      <formula1>"Direct,Indirect,N/A"</formula1>
    </dataValidation>
    <dataValidation type="list" allowBlank="1" showInputMessage="1" showErrorMessage="1" sqref="D12:D91" xr:uid="{46213C2F-7F27-4509-B123-9594ECB21939}">
      <formula1>"Yes, No"</formula1>
    </dataValidation>
  </dataValidation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245B0-0F51-4D73-9381-302024E164CD}">
  <sheetPr codeName="Sheet3">
    <pageSetUpPr fitToPage="1"/>
  </sheetPr>
  <dimension ref="A1:P23"/>
  <sheetViews>
    <sheetView showGridLines="0" zoomScale="40" zoomScaleNormal="40" workbookViewId="0">
      <selection activeCell="M63" sqref="M63"/>
    </sheetView>
  </sheetViews>
  <sheetFormatPr defaultRowHeight="14.5" x14ac:dyDescent="0.35"/>
  <cols>
    <col min="1" max="1" width="55.1796875" customWidth="1"/>
    <col min="2" max="2" width="91.1796875" customWidth="1"/>
    <col min="3" max="3" width="19.1796875" customWidth="1"/>
    <col min="4" max="6" width="3.81640625" bestFit="1" customWidth="1"/>
    <col min="7" max="7" width="22.1796875" customWidth="1"/>
    <col min="8" max="8" width="17.453125" customWidth="1"/>
    <col min="9" max="9" width="13.81640625" customWidth="1"/>
    <col min="10" max="10" width="15.81640625" customWidth="1"/>
    <col min="11" max="11" width="23.1796875" customWidth="1"/>
    <col min="12" max="12" width="18.1796875" customWidth="1"/>
    <col min="13" max="13" width="67.453125" customWidth="1"/>
    <col min="14" max="14" width="36.1796875" customWidth="1"/>
    <col min="15" max="15" width="25.1796875" customWidth="1"/>
    <col min="16" max="16" width="32.81640625" customWidth="1"/>
  </cols>
  <sheetData>
    <row r="1" spans="1:16" ht="18.5" x14ac:dyDescent="0.45">
      <c r="A1" s="72" t="s">
        <v>29</v>
      </c>
    </row>
    <row r="3" spans="1:16" x14ac:dyDescent="0.35">
      <c r="A3" s="66" t="s">
        <v>30</v>
      </c>
      <c r="B3" s="192"/>
      <c r="C3" s="192"/>
      <c r="D3" s="192"/>
      <c r="E3" s="192"/>
      <c r="F3" s="192"/>
      <c r="G3" s="193"/>
    </row>
    <row r="4" spans="1:16" x14ac:dyDescent="0.35">
      <c r="A4" s="66" t="s">
        <v>31</v>
      </c>
      <c r="B4" s="192"/>
      <c r="C4" s="192"/>
      <c r="D4" s="192"/>
      <c r="E4" s="192"/>
      <c r="F4" s="192"/>
      <c r="G4" s="193"/>
    </row>
    <row r="5" spans="1:16" x14ac:dyDescent="0.35">
      <c r="A5" s="67" t="s">
        <v>32</v>
      </c>
      <c r="B5" s="192"/>
      <c r="C5" s="192"/>
      <c r="D5" s="192"/>
      <c r="E5" s="192"/>
      <c r="F5" s="192"/>
      <c r="G5" s="193"/>
    </row>
    <row r="6" spans="1:16" x14ac:dyDescent="0.35">
      <c r="A6" s="67" t="s">
        <v>33</v>
      </c>
      <c r="B6" s="203"/>
      <c r="C6" s="204"/>
      <c r="D6" s="204"/>
      <c r="E6" s="204"/>
      <c r="F6" s="204"/>
      <c r="G6" s="205"/>
    </row>
    <row r="7" spans="1:16" x14ac:dyDescent="0.35">
      <c r="A7" s="67" t="s">
        <v>34</v>
      </c>
      <c r="B7" s="203"/>
      <c r="C7" s="204"/>
      <c r="D7" s="204"/>
      <c r="E7" s="204"/>
      <c r="F7" s="204"/>
      <c r="G7" s="205"/>
    </row>
    <row r="8" spans="1:16" x14ac:dyDescent="0.35">
      <c r="A8" s="67" t="s">
        <v>35</v>
      </c>
      <c r="B8" s="203"/>
      <c r="C8" s="204"/>
      <c r="D8" s="204"/>
      <c r="E8" s="204"/>
      <c r="F8" s="204"/>
      <c r="G8" s="205"/>
    </row>
    <row r="9" spans="1:16" x14ac:dyDescent="0.35">
      <c r="A9" s="67" t="s">
        <v>36</v>
      </c>
      <c r="B9" s="203"/>
      <c r="C9" s="204"/>
      <c r="D9" s="204"/>
      <c r="E9" s="204"/>
      <c r="F9" s="204"/>
      <c r="G9" s="205"/>
    </row>
    <row r="10" spans="1:16" x14ac:dyDescent="0.35">
      <c r="A10" s="67" t="s">
        <v>37</v>
      </c>
      <c r="B10" s="194"/>
      <c r="C10" s="195"/>
      <c r="D10" s="195"/>
      <c r="E10" s="195"/>
      <c r="F10" s="195"/>
      <c r="G10" s="196"/>
    </row>
    <row r="11" spans="1:16" ht="15" thickBot="1" x14ac:dyDescent="0.4"/>
    <row r="12" spans="1:16" ht="15" thickBot="1" x14ac:dyDescent="0.4">
      <c r="A12" s="197" t="s">
        <v>38</v>
      </c>
      <c r="B12" s="198"/>
      <c r="C12" s="197" t="s">
        <v>39</v>
      </c>
      <c r="D12" s="202"/>
      <c r="E12" s="202"/>
      <c r="F12" s="198"/>
      <c r="G12" s="199" t="s">
        <v>40</v>
      </c>
      <c r="H12" s="200"/>
      <c r="I12" s="200"/>
      <c r="J12" s="200"/>
      <c r="K12" s="200"/>
      <c r="L12" s="200"/>
      <c r="M12" s="200"/>
      <c r="N12" s="200"/>
      <c r="O12" s="200"/>
      <c r="P12" s="201"/>
    </row>
    <row r="13" spans="1:16" ht="31" x14ac:dyDescent="0.35">
      <c r="A13" s="68" t="s">
        <v>41</v>
      </c>
      <c r="B13" s="68" t="s">
        <v>42</v>
      </c>
      <c r="C13" s="68" t="s">
        <v>43</v>
      </c>
      <c r="D13" s="68" t="s">
        <v>44</v>
      </c>
      <c r="E13" s="68" t="s">
        <v>45</v>
      </c>
      <c r="F13" s="68" t="s">
        <v>46</v>
      </c>
      <c r="G13" s="68" t="s">
        <v>47</v>
      </c>
      <c r="H13" s="68" t="s">
        <v>48</v>
      </c>
      <c r="I13" s="68" t="s">
        <v>49</v>
      </c>
      <c r="J13" s="68" t="s">
        <v>50</v>
      </c>
      <c r="K13" s="68" t="s">
        <v>51</v>
      </c>
      <c r="L13" s="68" t="s">
        <v>52</v>
      </c>
      <c r="M13" s="68" t="s">
        <v>53</v>
      </c>
      <c r="N13" s="68" t="s">
        <v>54</v>
      </c>
      <c r="O13" s="68" t="s">
        <v>55</v>
      </c>
      <c r="P13" s="69" t="s">
        <v>56</v>
      </c>
    </row>
    <row r="14" spans="1:16" ht="221.15" customHeight="1" x14ac:dyDescent="0.35">
      <c r="A14" s="70" t="s">
        <v>57</v>
      </c>
      <c r="B14" s="70" t="s">
        <v>58</v>
      </c>
      <c r="C14" s="212" t="s">
        <v>59</v>
      </c>
      <c r="D14" s="213"/>
      <c r="E14" s="213"/>
      <c r="F14" s="214"/>
      <c r="G14" s="73" t="s">
        <v>60</v>
      </c>
      <c r="H14" s="208" t="s">
        <v>61</v>
      </c>
      <c r="I14" s="209"/>
      <c r="J14" s="209"/>
      <c r="K14" s="209"/>
      <c r="L14" s="210"/>
      <c r="M14" s="74" t="s">
        <v>62</v>
      </c>
      <c r="N14" s="74" t="s">
        <v>63</v>
      </c>
      <c r="O14" s="75" t="s">
        <v>64</v>
      </c>
      <c r="P14" s="74" t="s">
        <v>65</v>
      </c>
    </row>
    <row r="16" spans="1:16" hidden="1" x14ac:dyDescent="0.35">
      <c r="A16" s="207" t="s">
        <v>66</v>
      </c>
      <c r="B16" s="207"/>
      <c r="C16" s="207"/>
      <c r="D16" s="207"/>
      <c r="E16" s="207"/>
      <c r="F16" s="207"/>
      <c r="G16" s="207"/>
      <c r="H16" s="207"/>
      <c r="I16" s="207"/>
      <c r="J16" s="207"/>
      <c r="K16" s="207"/>
      <c r="L16" s="207"/>
      <c r="M16" s="207"/>
      <c r="N16" s="207"/>
      <c r="O16" s="207"/>
      <c r="P16" s="207"/>
    </row>
    <row r="17" spans="1:16" ht="49.5" hidden="1" customHeight="1" x14ac:dyDescent="0.35">
      <c r="A17" s="211" t="s">
        <v>67</v>
      </c>
      <c r="B17" s="211"/>
      <c r="C17" s="211"/>
      <c r="D17" s="211"/>
      <c r="E17" s="211"/>
      <c r="F17" s="211"/>
      <c r="G17" s="211"/>
      <c r="H17" s="211"/>
      <c r="I17" s="211"/>
      <c r="J17" s="211"/>
      <c r="K17" s="211"/>
      <c r="L17" s="211"/>
      <c r="M17" s="211"/>
      <c r="N17" s="211"/>
      <c r="O17" s="211"/>
      <c r="P17" s="211"/>
    </row>
    <row r="18" spans="1:16" hidden="1" x14ac:dyDescent="0.35">
      <c r="A18" s="207" t="s">
        <v>68</v>
      </c>
      <c r="B18" s="207"/>
      <c r="C18" s="207"/>
      <c r="D18" s="207"/>
      <c r="E18" s="207"/>
      <c r="F18" s="207"/>
      <c r="G18" s="207"/>
      <c r="H18" s="207"/>
      <c r="I18" s="207"/>
      <c r="J18" s="207"/>
      <c r="K18" s="207"/>
      <c r="L18" s="207"/>
      <c r="M18" s="207"/>
      <c r="N18" s="207"/>
      <c r="O18" s="207"/>
      <c r="P18" s="207"/>
    </row>
    <row r="19" spans="1:16" ht="52" hidden="1" customHeight="1" x14ac:dyDescent="0.35">
      <c r="A19" s="211" t="s">
        <v>69</v>
      </c>
      <c r="B19" s="211"/>
      <c r="C19" s="211"/>
      <c r="D19" s="211"/>
      <c r="E19" s="211"/>
      <c r="F19" s="211"/>
      <c r="G19" s="211"/>
      <c r="H19" s="211"/>
      <c r="I19" s="211"/>
      <c r="J19" s="211"/>
      <c r="K19" s="211"/>
      <c r="L19" s="211"/>
      <c r="M19" s="211"/>
      <c r="N19" s="211"/>
      <c r="O19" s="211"/>
      <c r="P19" s="211"/>
    </row>
    <row r="20" spans="1:16" hidden="1" x14ac:dyDescent="0.35">
      <c r="A20" s="207" t="s">
        <v>70</v>
      </c>
      <c r="B20" s="207"/>
      <c r="C20" s="207"/>
      <c r="D20" s="207"/>
      <c r="E20" s="207"/>
      <c r="F20" s="207"/>
      <c r="G20" s="207"/>
      <c r="H20" s="207"/>
      <c r="I20" s="207"/>
      <c r="J20" s="207"/>
      <c r="K20" s="207"/>
      <c r="L20" s="207"/>
      <c r="M20" s="207"/>
      <c r="N20" s="207"/>
      <c r="O20" s="207"/>
      <c r="P20" s="207"/>
    </row>
    <row r="21" spans="1:16" ht="61" hidden="1" customHeight="1" x14ac:dyDescent="0.35">
      <c r="A21" s="206" t="s">
        <v>71</v>
      </c>
      <c r="B21" s="206"/>
      <c r="C21" s="206"/>
      <c r="D21" s="206"/>
      <c r="E21" s="206"/>
      <c r="F21" s="206"/>
      <c r="G21" s="206"/>
      <c r="H21" s="206"/>
      <c r="I21" s="206"/>
      <c r="J21" s="206"/>
      <c r="K21" s="206"/>
      <c r="L21" s="206"/>
      <c r="M21" s="206"/>
      <c r="N21" s="206"/>
      <c r="O21" s="206"/>
      <c r="P21" s="206"/>
    </row>
    <row r="22" spans="1:16" hidden="1" x14ac:dyDescent="0.35">
      <c r="A22" s="207" t="s">
        <v>72</v>
      </c>
      <c r="B22" s="207"/>
      <c r="C22" s="207"/>
      <c r="D22" s="207"/>
      <c r="E22" s="207"/>
      <c r="F22" s="207"/>
      <c r="G22" s="207"/>
      <c r="H22" s="207"/>
      <c r="I22" s="207"/>
      <c r="J22" s="207"/>
      <c r="K22" s="207"/>
      <c r="L22" s="207"/>
      <c r="M22" s="207"/>
      <c r="N22" s="207"/>
      <c r="O22" s="207"/>
      <c r="P22" s="207"/>
    </row>
    <row r="23" spans="1:16" ht="47.15" hidden="1" customHeight="1" x14ac:dyDescent="0.35">
      <c r="A23" s="206" t="s">
        <v>73</v>
      </c>
      <c r="B23" s="206"/>
      <c r="C23" s="206"/>
      <c r="D23" s="206"/>
      <c r="E23" s="206"/>
      <c r="F23" s="206"/>
      <c r="G23" s="206"/>
      <c r="H23" s="206"/>
      <c r="I23" s="206"/>
      <c r="J23" s="206"/>
      <c r="K23" s="206"/>
      <c r="L23" s="206"/>
      <c r="M23" s="206"/>
      <c r="N23" s="206"/>
      <c r="O23" s="206"/>
      <c r="P23" s="206"/>
    </row>
  </sheetData>
  <sheetProtection algorithmName="SHA-512" hashValue="pXOQwEYRHQ4N4eel5OlXP/obEgz8CEkBNt5sPBEhOKBZPwbY7S2vran7Ssrxm7VmVcnkLzXa1nVAdi9T3yvWnA==" saltValue="que8HphLAXTliQk6kSy2/A==" spinCount="100000" sheet="1" objects="1" scenarios="1"/>
  <mergeCells count="21">
    <mergeCell ref="A21:P21"/>
    <mergeCell ref="A22:P22"/>
    <mergeCell ref="A23:P23"/>
    <mergeCell ref="H14:L14"/>
    <mergeCell ref="A16:P16"/>
    <mergeCell ref="A17:P17"/>
    <mergeCell ref="A18:P18"/>
    <mergeCell ref="A19:P19"/>
    <mergeCell ref="A20:P20"/>
    <mergeCell ref="C14:F14"/>
    <mergeCell ref="B3:G3"/>
    <mergeCell ref="B4:G4"/>
    <mergeCell ref="B5:G5"/>
    <mergeCell ref="B10:G10"/>
    <mergeCell ref="A12:B12"/>
    <mergeCell ref="G12:P12"/>
    <mergeCell ref="C12:F12"/>
    <mergeCell ref="B6:G6"/>
    <mergeCell ref="B7:G7"/>
    <mergeCell ref="B8:G8"/>
    <mergeCell ref="B9:G9"/>
  </mergeCells>
  <conditionalFormatting sqref="M14">
    <cfRule type="cellIs" dxfId="3493" priority="1" operator="equal">
      <formula>"Significant Negative"</formula>
    </cfRule>
    <cfRule type="cellIs" dxfId="3492" priority="2" operator="equal">
      <formula>"Minor Negative"</formula>
    </cfRule>
    <cfRule type="cellIs" dxfId="3491" priority="3" operator="equal">
      <formula>"Uncertain"</formula>
    </cfRule>
    <cfRule type="cellIs" dxfId="3490" priority="4" operator="equal">
      <formula>"Neutral"</formula>
    </cfRule>
    <cfRule type="cellIs" dxfId="3489" priority="5" operator="equal">
      <formula>"Minor Positive"</formula>
    </cfRule>
    <cfRule type="cellIs" dxfId="3488" priority="6" operator="equal">
      <formula>"Significant Positive"</formula>
    </cfRule>
  </conditionalFormatting>
  <pageMargins left="0.7" right="0.7" top="0.75" bottom="0.75" header="0.3" footer="0.3"/>
  <pageSetup paperSize="9" scale="19"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A09ED-E938-4688-9992-0B4ABDACF8E3}">
  <sheetPr codeName="Sheet19"/>
  <dimension ref="A1:Z95"/>
  <sheetViews>
    <sheetView showGridLines="0" zoomScale="42" zoomScaleNormal="25" workbookViewId="0">
      <selection activeCell="G3" sqref="G3"/>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5.453125" style="113" customWidth="1"/>
    <col min="16" max="16" width="16.54296875" style="113" customWidth="1"/>
    <col min="17" max="17" width="34.1796875" style="113" customWidth="1"/>
    <col min="18" max="18" width="53.81640625" style="113" customWidth="1"/>
    <col min="19" max="19" width="21"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195</v>
      </c>
      <c r="D1" s="317"/>
      <c r="E1" s="114"/>
      <c r="F1" s="114"/>
      <c r="G1" s="114"/>
      <c r="H1" s="114"/>
      <c r="I1" s="115"/>
      <c r="J1" s="115"/>
      <c r="K1" s="115"/>
      <c r="M1" s="116"/>
      <c r="N1" s="116"/>
      <c r="O1" s="116"/>
    </row>
    <row r="2" spans="1:26" x14ac:dyDescent="0.6">
      <c r="A2" s="112" t="s">
        <v>31</v>
      </c>
      <c r="B2" s="118"/>
      <c r="C2" s="266" t="s">
        <v>740</v>
      </c>
      <c r="D2" s="266"/>
      <c r="E2" s="119"/>
      <c r="F2" s="119"/>
      <c r="G2" s="119"/>
      <c r="H2" s="119"/>
      <c r="M2" s="120"/>
      <c r="N2" s="120"/>
      <c r="O2" s="120"/>
    </row>
    <row r="3" spans="1:26" x14ac:dyDescent="0.6">
      <c r="A3" s="121" t="s">
        <v>32</v>
      </c>
      <c r="B3" s="122"/>
      <c r="C3" s="355" t="s">
        <v>699</v>
      </c>
      <c r="D3" s="355"/>
      <c r="E3" s="119"/>
      <c r="F3" s="119"/>
      <c r="G3" s="119"/>
      <c r="H3" s="119"/>
      <c r="M3" s="120"/>
      <c r="N3" s="120"/>
      <c r="O3" s="120"/>
    </row>
    <row r="4" spans="1:26" x14ac:dyDescent="0.6">
      <c r="A4" s="123" t="s">
        <v>33</v>
      </c>
      <c r="B4" s="124"/>
      <c r="C4" s="318" t="s">
        <v>741</v>
      </c>
      <c r="D4" s="318"/>
      <c r="E4" s="125"/>
      <c r="F4" s="125"/>
      <c r="G4" s="125"/>
      <c r="H4" s="125"/>
      <c r="M4" s="120"/>
      <c r="N4" s="120"/>
      <c r="O4" s="120"/>
    </row>
    <row r="5" spans="1:26" x14ac:dyDescent="0.6">
      <c r="A5" s="121" t="s">
        <v>34</v>
      </c>
      <c r="B5" s="124"/>
      <c r="C5" s="319">
        <v>4.08</v>
      </c>
      <c r="D5" s="320"/>
      <c r="E5" s="125"/>
      <c r="F5" s="125"/>
      <c r="G5" s="125"/>
      <c r="H5" s="125"/>
      <c r="M5" s="120"/>
      <c r="N5" s="120"/>
      <c r="O5" s="120"/>
    </row>
    <row r="6" spans="1:26" ht="98.15" customHeight="1" x14ac:dyDescent="0.6">
      <c r="A6" s="121" t="s">
        <v>35</v>
      </c>
      <c r="B6" s="124"/>
      <c r="C6" s="319" t="s">
        <v>742</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2</v>
      </c>
      <c r="G12" s="306">
        <f ca="1">COUNTIFS(INDIRECT("RAG!$C$"&amp;$V12&amp;":$BB$"&amp;$V12),G$11,RAG!$C$3:$BB$3,$B12)</f>
        <v>0</v>
      </c>
      <c r="H12" s="306">
        <f ca="1">COUNTIFS(INDIRECT("RAG!$C$"&amp;$V12&amp;":$BB$"&amp;$V12),H$11,RAG!$C$3:$BB$3,$B12)</f>
        <v>1</v>
      </c>
      <c r="I12" s="325" t="s">
        <v>306</v>
      </c>
      <c r="J12" s="325" t="s">
        <v>307</v>
      </c>
      <c r="K12" s="325" t="s">
        <v>308</v>
      </c>
      <c r="L12" s="325" t="s">
        <v>309</v>
      </c>
      <c r="M12" s="325" t="s">
        <v>310</v>
      </c>
      <c r="N12" s="268" t="s">
        <v>279</v>
      </c>
      <c r="O12" s="265" t="s">
        <v>743</v>
      </c>
      <c r="P12" s="304" t="s">
        <v>304</v>
      </c>
      <c r="Q12" s="269"/>
      <c r="R12" s="269"/>
      <c r="S12" s="323"/>
      <c r="V12" s="256">
        <f>MATCH(C1, RAG!$B$1:B$55, 0)</f>
        <v>28</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0</v>
      </c>
      <c r="H22" s="283">
        <f ca="1">COUNTIFS(INDIRECT("RAG!$C$"&amp;$V12&amp;":$BB$"&amp;$V12),H$11,RAG!$C$3:$BB$3,$B22)</f>
        <v>2</v>
      </c>
      <c r="I22" s="325" t="s">
        <v>306</v>
      </c>
      <c r="J22" s="292" t="s">
        <v>439</v>
      </c>
      <c r="K22" s="292" t="s">
        <v>323</v>
      </c>
      <c r="L22" s="292" t="s">
        <v>309</v>
      </c>
      <c r="M22" s="292" t="s">
        <v>310</v>
      </c>
      <c r="N22" s="250" t="s">
        <v>279</v>
      </c>
      <c r="O22" s="265" t="s">
        <v>744</v>
      </c>
      <c r="P22" s="304" t="s">
        <v>304</v>
      </c>
      <c r="Q22" s="269"/>
      <c r="R22" s="269"/>
      <c r="S22" s="323"/>
      <c r="V22" s="256"/>
      <c r="Z22" s="113" t="str">
        <f>IF(R22&gt;0,B22&amp;":"&amp;R22&amp;"
","")</f>
        <v/>
      </c>
    </row>
    <row r="23" spans="1:26" ht="212.5"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50" t="s">
        <v>306</v>
      </c>
      <c r="J24" s="250" t="s">
        <v>307</v>
      </c>
      <c r="K24" s="250" t="s">
        <v>308</v>
      </c>
      <c r="L24" s="250" t="s">
        <v>309</v>
      </c>
      <c r="M24" s="250" t="s">
        <v>310</v>
      </c>
      <c r="N24" s="250" t="s">
        <v>279</v>
      </c>
      <c r="O24" s="265" t="s">
        <v>745</v>
      </c>
      <c r="P24" s="304" t="s">
        <v>305</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306</v>
      </c>
      <c r="J32" s="250" t="s">
        <v>307</v>
      </c>
      <c r="K32" s="250" t="s">
        <v>308</v>
      </c>
      <c r="L32" s="250" t="s">
        <v>309</v>
      </c>
      <c r="M32" s="250" t="s">
        <v>310</v>
      </c>
      <c r="N32" s="250" t="s">
        <v>279</v>
      </c>
      <c r="O32" s="265" t="s">
        <v>746</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50" t="s">
        <v>306</v>
      </c>
      <c r="J40" s="250" t="s">
        <v>307</v>
      </c>
      <c r="K40" s="250" t="s">
        <v>346</v>
      </c>
      <c r="L40" s="250" t="s">
        <v>309</v>
      </c>
      <c r="M40" s="250" t="s">
        <v>310</v>
      </c>
      <c r="N40" s="250" t="s">
        <v>311</v>
      </c>
      <c r="O40" s="265" t="s">
        <v>747</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251"/>
      <c r="Q41" s="254"/>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54"/>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54"/>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54"/>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1</v>
      </c>
      <c r="G46" s="259">
        <f ca="1">COUNTIFS(INDIRECT("RAG!$C$"&amp;$V12&amp;":$BB$"&amp;$V12),G$11,RAG!$C$3:$BB$3,$B46)</f>
        <v>0</v>
      </c>
      <c r="H46" s="259">
        <f ca="1">COUNTIFS(INDIRECT("RAG!$C$"&amp;$V12&amp;":$BB$"&amp;$V12),H$11,RAG!$C$3:$BB$3,$B46)</f>
        <v>6</v>
      </c>
      <c r="I46" s="250" t="s">
        <v>306</v>
      </c>
      <c r="J46" s="250" t="s">
        <v>307</v>
      </c>
      <c r="K46" s="250" t="s">
        <v>308</v>
      </c>
      <c r="L46" s="250" t="s">
        <v>309</v>
      </c>
      <c r="M46" s="250" t="s">
        <v>310</v>
      </c>
      <c r="N46" s="250" t="s">
        <v>279</v>
      </c>
      <c r="O46" s="265" t="s">
        <v>748</v>
      </c>
      <c r="P46" s="304" t="s">
        <v>304</v>
      </c>
      <c r="Q46" s="253" t="s">
        <v>749</v>
      </c>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53.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130.5" hidden="1" thickBot="1" x14ac:dyDescent="0.65">
      <c r="A51" s="289" t="s">
        <v>95</v>
      </c>
      <c r="B51" s="259" t="s">
        <v>120</v>
      </c>
      <c r="C51" s="136" t="s">
        <v>359</v>
      </c>
      <c r="D51" s="133" t="s">
        <v>305</v>
      </c>
      <c r="E51" s="276" t="s">
        <v>305</v>
      </c>
      <c r="F51" s="259">
        <f ca="1">COUNTIFS(INDIRECT("RAG!$C$"&amp;$V12&amp;":$BB$"&amp;$V12),F$11,RAG!$C$3:$BB$3,$B51)</f>
        <v>2</v>
      </c>
      <c r="G51" s="259">
        <f ca="1">COUNTIFS(INDIRECT("RAG!$C$"&amp;$V12&amp;":$BB$"&amp;$V12),G$11,RAG!$C$3:$BB$3,$B51)</f>
        <v>1</v>
      </c>
      <c r="H51" s="259">
        <f ca="1">COUNTIFS(INDIRECT("RAG!$C$"&amp;$V12&amp;":$BB$"&amp;$V12),H$11,RAG!$C$3:$BB$3,$B51)</f>
        <v>1</v>
      </c>
      <c r="I51" s="292" t="s">
        <v>249</v>
      </c>
      <c r="J51" s="292" t="s">
        <v>249</v>
      </c>
      <c r="K51" s="292" t="s">
        <v>249</v>
      </c>
      <c r="L51" s="292" t="s">
        <v>249</v>
      </c>
      <c r="M51" s="292" t="s">
        <v>249</v>
      </c>
      <c r="N51" s="292" t="s">
        <v>280</v>
      </c>
      <c r="O51" s="286" t="s">
        <v>750</v>
      </c>
      <c r="P51" s="250"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52.5" hidden="1" thickBot="1" x14ac:dyDescent="0.65">
      <c r="A52" s="291"/>
      <c r="B52" s="261"/>
      <c r="C52" s="138" t="s">
        <v>362</v>
      </c>
      <c r="D52" s="134" t="s">
        <v>305</v>
      </c>
      <c r="E52" s="278"/>
      <c r="F52" s="261"/>
      <c r="G52" s="261"/>
      <c r="H52" s="261"/>
      <c r="I52" s="294"/>
      <c r="J52" s="294"/>
      <c r="K52" s="294"/>
      <c r="L52" s="294"/>
      <c r="M52" s="294"/>
      <c r="N52" s="294"/>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306</v>
      </c>
      <c r="J53" s="250" t="s">
        <v>307</v>
      </c>
      <c r="K53" s="250" t="s">
        <v>308</v>
      </c>
      <c r="L53" s="250" t="s">
        <v>364</v>
      </c>
      <c r="M53" s="250" t="s">
        <v>310</v>
      </c>
      <c r="N53" s="250" t="s">
        <v>279</v>
      </c>
      <c r="O53" s="265" t="s">
        <v>751</v>
      </c>
      <c r="P53" s="250" t="s">
        <v>304</v>
      </c>
      <c r="Q53" s="269"/>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26.5" thickBot="1" x14ac:dyDescent="0.65">
      <c r="A57" s="291"/>
      <c r="B57" s="261"/>
      <c r="C57" s="135" t="s">
        <v>369</v>
      </c>
      <c r="D57" s="134" t="s">
        <v>305</v>
      </c>
      <c r="E57" s="294"/>
      <c r="F57" s="285"/>
      <c r="G57" s="285"/>
      <c r="H57" s="285"/>
      <c r="I57" s="268"/>
      <c r="J57" s="268"/>
      <c r="K57" s="268"/>
      <c r="L57" s="268"/>
      <c r="M57" s="268"/>
      <c r="N57" s="268"/>
      <c r="O57" s="267"/>
      <c r="P57" s="268"/>
      <c r="Q57" s="271"/>
      <c r="R57" s="282"/>
      <c r="S57" s="323"/>
      <c r="V57" s="272"/>
    </row>
    <row r="58" spans="1:26" ht="52"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92" t="s">
        <v>282</v>
      </c>
      <c r="O58" s="286" t="s">
        <v>752</v>
      </c>
      <c r="P58" s="292" t="s">
        <v>304</v>
      </c>
      <c r="Q58" s="269"/>
      <c r="R58" s="269"/>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93"/>
      <c r="O59" s="287"/>
      <c r="P59" s="293"/>
      <c r="Q59" s="270"/>
      <c r="R59" s="270"/>
      <c r="S59" s="323"/>
      <c r="V59" s="257"/>
    </row>
    <row r="60" spans="1:26" ht="359.15" customHeight="1" thickBot="1" x14ac:dyDescent="0.65">
      <c r="A60" s="291"/>
      <c r="B60" s="261"/>
      <c r="C60" s="145" t="s">
        <v>373</v>
      </c>
      <c r="D60" s="134" t="s">
        <v>304</v>
      </c>
      <c r="E60" s="294"/>
      <c r="F60" s="285"/>
      <c r="G60" s="285"/>
      <c r="H60" s="285"/>
      <c r="I60" s="268"/>
      <c r="J60" s="268"/>
      <c r="K60" s="268"/>
      <c r="L60" s="268"/>
      <c r="M60" s="268"/>
      <c r="N60" s="294"/>
      <c r="O60" s="288"/>
      <c r="P60" s="294"/>
      <c r="Q60" s="270"/>
      <c r="R60" s="270"/>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1</v>
      </c>
      <c r="H61" s="283">
        <f ca="1">COUNTIFS(INDIRECT("RAG!$C$"&amp;$V12&amp;":$BB$"&amp;$V12),H$11,RAG!$C$3:$BB$3,$B61)</f>
        <v>4</v>
      </c>
      <c r="I61" s="250" t="s">
        <v>249</v>
      </c>
      <c r="J61" s="250" t="s">
        <v>249</v>
      </c>
      <c r="K61" s="250" t="s">
        <v>249</v>
      </c>
      <c r="L61" s="250" t="s">
        <v>249</v>
      </c>
      <c r="M61" s="250" t="s">
        <v>249</v>
      </c>
      <c r="N61" s="250" t="s">
        <v>280</v>
      </c>
      <c r="O61" s="265" t="s">
        <v>753</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50" t="s">
        <v>306</v>
      </c>
      <c r="J69" s="250" t="s">
        <v>307</v>
      </c>
      <c r="K69" s="250" t="s">
        <v>308</v>
      </c>
      <c r="L69" s="250" t="s">
        <v>309</v>
      </c>
      <c r="M69" s="250" t="s">
        <v>310</v>
      </c>
      <c r="N69" s="250" t="s">
        <v>282</v>
      </c>
      <c r="O69" s="286" t="s">
        <v>754</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112.4"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2</v>
      </c>
      <c r="H81" s="259">
        <f ca="1">COUNTIFS(INDIRECT("RAG!$C$"&amp;$V12&amp;":$BB$"&amp;$V12),H$11,RAG!$C$3:$BB$3,$B81)</f>
        <v>3</v>
      </c>
      <c r="I81" s="250" t="s">
        <v>306</v>
      </c>
      <c r="J81" s="250" t="s">
        <v>307</v>
      </c>
      <c r="K81" s="250" t="s">
        <v>308</v>
      </c>
      <c r="L81" s="250" t="s">
        <v>309</v>
      </c>
      <c r="M81" s="250" t="s">
        <v>310</v>
      </c>
      <c r="N81" s="250" t="s">
        <v>282</v>
      </c>
      <c r="O81" s="265" t="s">
        <v>755</v>
      </c>
      <c r="P81" s="250" t="s">
        <v>305</v>
      </c>
      <c r="Q81" s="253" t="s">
        <v>619</v>
      </c>
      <c r="R81" s="253" t="s">
        <v>498</v>
      </c>
      <c r="S81" s="322"/>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51"/>
      <c r="J82" s="251"/>
      <c r="K82" s="251"/>
      <c r="L82" s="251"/>
      <c r="M82" s="251"/>
      <c r="N82" s="251"/>
      <c r="O82" s="266"/>
      <c r="P82" s="251"/>
      <c r="Q82" s="254"/>
      <c r="R82" s="254"/>
      <c r="S82" s="322"/>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54"/>
      <c r="S83" s="322"/>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54"/>
      <c r="S84" s="322"/>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54"/>
      <c r="S85" s="322"/>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54"/>
      <c r="S86" s="322"/>
      <c r="V86" s="257"/>
    </row>
    <row r="87" spans="1:26" ht="165" customHeight="1" thickBot="1" x14ac:dyDescent="0.65">
      <c r="A87" s="280"/>
      <c r="B87" s="261"/>
      <c r="C87" s="145" t="s">
        <v>407</v>
      </c>
      <c r="D87" s="134" t="s">
        <v>304</v>
      </c>
      <c r="E87" s="278"/>
      <c r="F87" s="261"/>
      <c r="G87" s="261"/>
      <c r="H87" s="261"/>
      <c r="I87" s="268"/>
      <c r="J87" s="268"/>
      <c r="K87" s="268"/>
      <c r="L87" s="268"/>
      <c r="M87" s="268"/>
      <c r="N87" s="268"/>
      <c r="O87" s="267"/>
      <c r="P87" s="268"/>
      <c r="Q87" s="282"/>
      <c r="R87" s="282"/>
      <c r="S87" s="322"/>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97.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row r="95" spans="1:26" x14ac:dyDescent="0.6">
      <c r="E95" s="154"/>
      <c r="F95" s="154"/>
      <c r="G95" s="154"/>
      <c r="H95" s="154"/>
      <c r="I95" s="154"/>
      <c r="J95" s="154"/>
      <c r="K95" s="154"/>
      <c r="L95" s="154"/>
      <c r="M95" s="154"/>
      <c r="N95" s="154"/>
      <c r="O95" s="154"/>
      <c r="P95" s="154"/>
      <c r="Q95" s="154"/>
      <c r="R95" s="154"/>
    </row>
  </sheetData>
  <sheetProtection algorithmName="SHA-512" hashValue="Rs0a7J5U8b0H5pvIxuetilQPlg7wq3vkGbH5J7a2MAIGOhROu9v4oUsaDG4SOgrsHYuGHoPPWm//lYJn4Ily8A==" saltValue="7h8XxuO6DMZEhvFICkCVs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571" priority="1">
      <formula>$D12="No"</formula>
    </cfRule>
  </conditionalFormatting>
  <conditionalFormatting sqref="F12:F91">
    <cfRule type="cellIs" dxfId="1570" priority="4" operator="greaterThan">
      <formula>0</formula>
    </cfRule>
  </conditionalFormatting>
  <conditionalFormatting sqref="G12:G91">
    <cfRule type="cellIs" dxfId="1569" priority="3" operator="greaterThan">
      <formula>0</formula>
    </cfRule>
  </conditionalFormatting>
  <conditionalFormatting sqref="H12:H91">
    <cfRule type="cellIs" dxfId="1568" priority="2" operator="greaterThan">
      <formula>0</formula>
    </cfRule>
  </conditionalFormatting>
  <conditionalFormatting sqref="N12">
    <cfRule type="cellIs" dxfId="1567" priority="26" operator="equal">
      <formula>"Minor Positive"</formula>
    </cfRule>
    <cfRule type="cellIs" dxfId="1566" priority="28" operator="equal">
      <formula>"Neutral"</formula>
    </cfRule>
    <cfRule type="cellIs" dxfId="1565" priority="27" operator="equal">
      <formula>"Significant Positive"</formula>
    </cfRule>
    <cfRule type="cellIs" dxfId="1564" priority="24" operator="equal">
      <formula>"Minor Negative"</formula>
    </cfRule>
    <cfRule type="cellIs" dxfId="1563" priority="25" operator="equal">
      <formula>"Significant Negative"</formula>
    </cfRule>
  </conditionalFormatting>
  <conditionalFormatting sqref="N22">
    <cfRule type="cellIs" dxfId="1562" priority="99" operator="equal">
      <formula>"Minor Positive"</formula>
    </cfRule>
    <cfRule type="cellIs" dxfId="1561" priority="98" operator="equal">
      <formula>"Neutral"</formula>
    </cfRule>
    <cfRule type="cellIs" dxfId="1560" priority="100" operator="equal">
      <formula>"Significant Positive"</formula>
    </cfRule>
    <cfRule type="cellIs" dxfId="1559" priority="97" operator="equal">
      <formula>"Uncertain"</formula>
    </cfRule>
    <cfRule type="cellIs" dxfId="1558" priority="96" operator="equal">
      <formula>"Minor Negative"</formula>
    </cfRule>
    <cfRule type="cellIs" dxfId="1557" priority="95" operator="equal">
      <formula>"Significant Negative"</formula>
    </cfRule>
  </conditionalFormatting>
  <conditionalFormatting sqref="N24">
    <cfRule type="cellIs" dxfId="1556" priority="106" operator="equal">
      <formula>"Significant Positive"</formula>
    </cfRule>
    <cfRule type="cellIs" dxfId="1555" priority="105" operator="equal">
      <formula>"Minor Positive"</formula>
    </cfRule>
    <cfRule type="cellIs" dxfId="1554" priority="104" operator="equal">
      <formula>"Neutral"</formula>
    </cfRule>
    <cfRule type="cellIs" dxfId="1553" priority="103" operator="equal">
      <formula>"Uncertain"</formula>
    </cfRule>
    <cfRule type="cellIs" dxfId="1552" priority="102" operator="equal">
      <formula>"Minor Negative"</formula>
    </cfRule>
    <cfRule type="cellIs" dxfId="1551" priority="101" operator="equal">
      <formula>"Significant Negative"</formula>
    </cfRule>
  </conditionalFormatting>
  <conditionalFormatting sqref="N32">
    <cfRule type="cellIs" dxfId="1550" priority="109" operator="equal">
      <formula>"Uncertain"</formula>
    </cfRule>
    <cfRule type="cellIs" dxfId="1549" priority="112" operator="equal">
      <formula>"Significant Positive"</formula>
    </cfRule>
    <cfRule type="cellIs" dxfId="1548" priority="110" operator="equal">
      <formula>"Neutral"</formula>
    </cfRule>
    <cfRule type="cellIs" dxfId="1547" priority="108" operator="equal">
      <formula>"Minor Negative"</formula>
    </cfRule>
    <cfRule type="cellIs" dxfId="1546" priority="107" operator="equal">
      <formula>"Significant Negative"</formula>
    </cfRule>
    <cfRule type="cellIs" dxfId="1545" priority="111" operator="equal">
      <formula>"Minor Positive"</formula>
    </cfRule>
  </conditionalFormatting>
  <conditionalFormatting sqref="N40">
    <cfRule type="cellIs" dxfId="1544" priority="29" operator="equal">
      <formula>"Significant Negative"</formula>
    </cfRule>
    <cfRule type="cellIs" dxfId="1543" priority="31" operator="equal">
      <formula>"Uncertain"</formula>
    </cfRule>
    <cfRule type="cellIs" dxfId="1542" priority="32" operator="equal">
      <formula>"Neutral"</formula>
    </cfRule>
    <cfRule type="cellIs" dxfId="1541" priority="33" operator="equal">
      <formula>"Minor Positive"</formula>
    </cfRule>
    <cfRule type="cellIs" dxfId="1540" priority="30" operator="equal">
      <formula>"Minor Negative"</formula>
    </cfRule>
    <cfRule type="cellIs" dxfId="1539" priority="34" operator="equal">
      <formula>"Significant Positive"</formula>
    </cfRule>
  </conditionalFormatting>
  <conditionalFormatting sqref="N46">
    <cfRule type="cellIs" dxfId="1538" priority="79" operator="equal">
      <formula>"Uncertain"</formula>
    </cfRule>
    <cfRule type="cellIs" dxfId="1537" priority="82" operator="equal">
      <formula>"Significant Positive"</formula>
    </cfRule>
    <cfRule type="cellIs" dxfId="1536" priority="80" operator="equal">
      <formula>"Neutral"</formula>
    </cfRule>
    <cfRule type="cellIs" dxfId="1535" priority="78" operator="equal">
      <formula>"Minor Negative"</formula>
    </cfRule>
    <cfRule type="cellIs" dxfId="1534" priority="77" operator="equal">
      <formula>"Significant Negative"</formula>
    </cfRule>
    <cfRule type="cellIs" dxfId="1533" priority="81" operator="equal">
      <formula>"Minor Positive"</formula>
    </cfRule>
  </conditionalFormatting>
  <conditionalFormatting sqref="N51">
    <cfRule type="cellIs" dxfId="1532" priority="35" operator="equal">
      <formula>"Significant Negative"</formula>
    </cfRule>
    <cfRule type="cellIs" dxfId="1531" priority="36" operator="equal">
      <formula>"Minor Negative"</formula>
    </cfRule>
    <cfRule type="cellIs" dxfId="1530" priority="37" operator="equal">
      <formula>"Uncertain"</formula>
    </cfRule>
    <cfRule type="cellIs" dxfId="1529" priority="38" operator="equal">
      <formula>"Neutral"</formula>
    </cfRule>
    <cfRule type="cellIs" dxfId="1528" priority="39" operator="equal">
      <formula>"Minor Positive"</formula>
    </cfRule>
    <cfRule type="cellIs" dxfId="1527" priority="40" operator="equal">
      <formula>"Significant Positive"</formula>
    </cfRule>
  </conditionalFormatting>
  <conditionalFormatting sqref="N53">
    <cfRule type="cellIs" dxfId="1526" priority="126" operator="equal">
      <formula>"Minor Negative"</formula>
    </cfRule>
    <cfRule type="cellIs" dxfId="1525" priority="125" operator="equal">
      <formula>"Significant Negative"</formula>
    </cfRule>
    <cfRule type="cellIs" dxfId="1524" priority="127" operator="equal">
      <formula>"Uncertain"</formula>
    </cfRule>
    <cfRule type="cellIs" dxfId="1523" priority="128" operator="equal">
      <formula>"Neutral"</formula>
    </cfRule>
    <cfRule type="cellIs" dxfId="1522" priority="129" operator="equal">
      <formula>"Minor Positive"</formula>
    </cfRule>
    <cfRule type="cellIs" dxfId="1521" priority="130" operator="equal">
      <formula>"Significant Positive"</formula>
    </cfRule>
  </conditionalFormatting>
  <conditionalFormatting sqref="N58">
    <cfRule type="cellIs" dxfId="1520" priority="14" operator="equal">
      <formula>"Significant Negative"</formula>
    </cfRule>
    <cfRule type="cellIs" dxfId="1519" priority="19" operator="equal">
      <formula>"Significant Positive"</formula>
    </cfRule>
    <cfRule type="cellIs" dxfId="1518" priority="18" operator="equal">
      <formula>"Minor Positive"</formula>
    </cfRule>
    <cfRule type="cellIs" dxfId="1517" priority="17" operator="equal">
      <formula>"Neutral"</formula>
    </cfRule>
    <cfRule type="cellIs" dxfId="1516" priority="16" operator="equal">
      <formula>"Uncertain"</formula>
    </cfRule>
    <cfRule type="cellIs" dxfId="1515" priority="15" operator="equal">
      <formula>"Minor Negative"</formula>
    </cfRule>
  </conditionalFormatting>
  <conditionalFormatting sqref="N61">
    <cfRule type="cellIs" dxfId="1514" priority="47" operator="equal">
      <formula>"Significant Negative"</formula>
    </cfRule>
    <cfRule type="cellIs" dxfId="1513" priority="52" operator="equal">
      <formula>"Significant Positive"</formula>
    </cfRule>
    <cfRule type="cellIs" dxfId="1512" priority="51" operator="equal">
      <formula>"Minor Positive"</formula>
    </cfRule>
    <cfRule type="cellIs" dxfId="1511" priority="50" operator="equal">
      <formula>"Neutral"</formula>
    </cfRule>
    <cfRule type="cellIs" dxfId="1510" priority="49" operator="equal">
      <formula>"Uncertain"</formula>
    </cfRule>
    <cfRule type="cellIs" dxfId="1509" priority="48" operator="equal">
      <formula>"Minor Negative"</formula>
    </cfRule>
  </conditionalFormatting>
  <conditionalFormatting sqref="N69">
    <cfRule type="cellIs" dxfId="1508" priority="11" operator="equal">
      <formula>"Neutral"</formula>
    </cfRule>
    <cfRule type="cellIs" dxfId="1507" priority="8" operator="equal">
      <formula>"Significant Negative"</formula>
    </cfRule>
    <cfRule type="cellIs" dxfId="1506" priority="9" operator="equal">
      <formula>"Minor Negative"</formula>
    </cfRule>
    <cfRule type="cellIs" dxfId="1505" priority="10" operator="equal">
      <formula>"Uncertain"</formula>
    </cfRule>
    <cfRule type="cellIs" dxfId="1504" priority="13" operator="equal">
      <formula>"Significant Positive"</formula>
    </cfRule>
    <cfRule type="cellIs" dxfId="1503" priority="12" operator="equal">
      <formula>"Minor Positive"</formula>
    </cfRule>
  </conditionalFormatting>
  <conditionalFormatting sqref="N76">
    <cfRule type="cellIs" dxfId="1502" priority="160" operator="equal">
      <formula>"Significant Positive"</formula>
    </cfRule>
    <cfRule type="cellIs" dxfId="1501" priority="155" operator="equal">
      <formula>"Significant Negative"</formula>
    </cfRule>
    <cfRule type="cellIs" dxfId="1500" priority="156" operator="equal">
      <formula>"Minor Negative"</formula>
    </cfRule>
    <cfRule type="cellIs" dxfId="1499" priority="157" operator="equal">
      <formula>"Uncertain"</formula>
    </cfRule>
    <cfRule type="cellIs" dxfId="1498" priority="158" operator="equal">
      <formula>"Neutral"</formula>
    </cfRule>
    <cfRule type="cellIs" dxfId="1497" priority="159" operator="equal">
      <formula>"Minor Positive"</formula>
    </cfRule>
  </conditionalFormatting>
  <conditionalFormatting sqref="N81">
    <cfRule type="cellIs" dxfId="1496" priority="61" operator="equal">
      <formula>"Uncertain"</formula>
    </cfRule>
    <cfRule type="cellIs" dxfId="1495" priority="59" operator="equal">
      <formula>"Significant Negative"</formula>
    </cfRule>
    <cfRule type="cellIs" dxfId="1494" priority="60" operator="equal">
      <formula>"Minor Negative"</formula>
    </cfRule>
    <cfRule type="cellIs" dxfId="1493" priority="63" operator="equal">
      <formula>"Minor Positive"</formula>
    </cfRule>
    <cfRule type="cellIs" dxfId="1492" priority="64" operator="equal">
      <formula>"Significant Positive"</formula>
    </cfRule>
    <cfRule type="cellIs" dxfId="1491" priority="62" operator="equal">
      <formula>"Neutral"</formula>
    </cfRule>
  </conditionalFormatting>
  <conditionalFormatting sqref="N88">
    <cfRule type="cellIs" dxfId="1490" priority="66" operator="equal">
      <formula>"Minor Negative"</formula>
    </cfRule>
    <cfRule type="cellIs" dxfId="1489" priority="67" operator="equal">
      <formula>"Uncertain"</formula>
    </cfRule>
    <cfRule type="cellIs" dxfId="1488" priority="68" operator="equal">
      <formula>"Neutral"</formula>
    </cfRule>
    <cfRule type="cellIs" dxfId="1487" priority="69" operator="equal">
      <formula>"Minor Positive"</formula>
    </cfRule>
    <cfRule type="cellIs" dxfId="1486" priority="70" operator="equal">
      <formula>"Significant Positive"</formula>
    </cfRule>
    <cfRule type="cellIs" dxfId="1485" priority="65" operator="equal">
      <formula>"Significant Negative"</formula>
    </cfRule>
  </conditionalFormatting>
  <dataValidations count="10">
    <dataValidation type="list" allowBlank="1" showInputMessage="1" showErrorMessage="1" sqref="N12 N88:N91 N22:N80" xr:uid="{D2672F22-97FC-4B85-AF19-9866EBE804DA}">
      <formula1>"Significant Positive,Minor Positive,Neutral,Uncertain,Minor Negative,Significant Negative"</formula1>
    </dataValidation>
    <dataValidation type="list" allowBlank="1" showInputMessage="1" showErrorMessage="1" sqref="L12 L22:L91" xr:uid="{51AF2FFA-3CCB-4E3C-A250-66B7A26DCAC5}">
      <formula1>"Localised,District-wide,Regional,National,N/A"</formula1>
    </dataValidation>
    <dataValidation type="list" allowBlank="1" showInputMessage="1" showErrorMessage="1" sqref="K12 K22:K91" xr:uid="{5677E5D6-7E89-4930-8042-F0F601219D40}">
      <formula1>"Short(&lt;5yrs),Short/Medium,Medium(10yrs),Medium/Long,Long(20+yrs),N/A"</formula1>
    </dataValidation>
    <dataValidation type="list" allowBlank="1" showInputMessage="1" showErrorMessage="1" sqref="J12 J22:J91" xr:uid="{032EF714-E436-4247-8984-DF7C7CD594D8}">
      <formula1>"Low,Medium,High,N/A"</formula1>
    </dataValidation>
    <dataValidation type="list" allowBlank="1" showInputMessage="1" showErrorMessage="1" sqref="I12:I91" xr:uid="{0D897477-21E3-4A10-A5C4-A51657A36B79}">
      <formula1>"Direct,Indirect,N/A"</formula1>
    </dataValidation>
    <dataValidation type="list" allowBlank="1" showInputMessage="1" showErrorMessage="1" sqref="P88:P91 P69:P75" xr:uid="{73C918A9-6BF1-4A60-9D01-23A4ED58CB74}">
      <formula1>"Yes,No"</formula1>
    </dataValidation>
    <dataValidation type="list" allowBlank="1" showInputMessage="1" showErrorMessage="1" sqref="M22:M91" xr:uid="{8B45B6E2-794D-47F4-9146-9665C7CC5BB6}">
      <formula1>"Permanent/Irreversible,Permanant/Reversible,Temporary/Irreversible,Temporary/Reversible,N/A"</formula1>
    </dataValidation>
    <dataValidation type="list" allowBlank="1" showInputMessage="1" showErrorMessage="1" sqref="N81:N87" xr:uid="{41DC7A6F-DF81-4CE3-8620-B8B18EAE182E}">
      <formula1>"Significant Positive,Minor Positive,Neitral,Uncertain,Minor Negative, Significant Negative"</formula1>
    </dataValidation>
    <dataValidation type="list" allowBlank="1" showInputMessage="1" showErrorMessage="1" sqref="D12:D91" xr:uid="{A436F06C-AFC5-4B97-A7CA-4B0305F8B059}">
      <formula1>"Yes, No"</formula1>
    </dataValidation>
    <dataValidation type="list" allowBlank="1" showInputMessage="1" showErrorMessage="1" sqref="M12" xr:uid="{0F7AD5A8-ABBE-40F7-93B8-655FDD745C6F}">
      <formula1>"Permenant/Irreversible,Permenant/Reversible,Temporary/Irreversible,Temporary/Reversible,N/A"</formula1>
    </dataValidation>
  </dataValidations>
  <pageMargins left="0.7" right="0.7" top="0.75" bottom="0.75" header="0.3" footer="0.3"/>
  <pageSetup orientation="portrait" horizontalDpi="4294967293" verticalDpi="4294967293"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151F-92A2-47CC-816F-F0A8F3B66D65}">
  <sheetPr codeName="Sheet26"/>
  <dimension ref="A1:Z94"/>
  <sheetViews>
    <sheetView showGridLines="0" zoomScale="40" zoomScaleNormal="40" workbookViewId="0">
      <selection activeCell="I5" sqref="I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4.54296875" style="113" bestFit="1" customWidth="1"/>
    <col min="12" max="12" width="16.1796875" style="113" bestFit="1" customWidth="1"/>
    <col min="13" max="13" width="36" style="113" bestFit="1" customWidth="1"/>
    <col min="14" max="14" width="20.1796875" style="113" bestFit="1" customWidth="1"/>
    <col min="15" max="15" width="89.1796875" style="113" customWidth="1"/>
    <col min="16" max="16" width="16.54296875" style="113" customWidth="1"/>
    <col min="17" max="17" width="49.81640625" style="113" customWidth="1"/>
    <col min="18" max="18" width="49.1796875" style="113" customWidth="1"/>
    <col min="19" max="19" width="26.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196</v>
      </c>
      <c r="D1" s="317"/>
      <c r="E1" s="114"/>
      <c r="F1" s="114"/>
      <c r="G1" s="114"/>
      <c r="H1" s="114"/>
      <c r="I1" s="115"/>
      <c r="J1" s="115"/>
      <c r="K1" s="115"/>
      <c r="M1" s="116"/>
      <c r="N1" s="116"/>
      <c r="O1" s="116"/>
    </row>
    <row r="2" spans="1:26" x14ac:dyDescent="0.6">
      <c r="A2" s="112" t="s">
        <v>31</v>
      </c>
      <c r="B2" s="118"/>
      <c r="C2" s="266" t="s">
        <v>756</v>
      </c>
      <c r="D2" s="266"/>
      <c r="E2" s="119"/>
      <c r="F2" s="119"/>
      <c r="G2" s="119"/>
      <c r="H2" s="119"/>
      <c r="M2" s="120"/>
      <c r="N2" s="120"/>
      <c r="O2" s="120"/>
    </row>
    <row r="3" spans="1:26" x14ac:dyDescent="0.6">
      <c r="A3" s="121" t="s">
        <v>32</v>
      </c>
      <c r="B3" s="122"/>
      <c r="C3" s="267" t="s">
        <v>726</v>
      </c>
      <c r="D3" s="267"/>
      <c r="E3" s="119"/>
      <c r="F3" s="119"/>
      <c r="G3" s="119"/>
      <c r="H3" s="119"/>
      <c r="M3" s="120"/>
      <c r="N3" s="120"/>
      <c r="O3" s="120"/>
    </row>
    <row r="4" spans="1:26" x14ac:dyDescent="0.6">
      <c r="A4" s="123" t="s">
        <v>33</v>
      </c>
      <c r="B4" s="124"/>
      <c r="C4" s="318" t="s">
        <v>249</v>
      </c>
      <c r="D4" s="318"/>
      <c r="E4" s="125"/>
      <c r="F4" s="125"/>
      <c r="G4" s="125"/>
      <c r="H4" s="125"/>
      <c r="M4" s="120"/>
      <c r="N4" s="120"/>
      <c r="O4" s="120"/>
    </row>
    <row r="5" spans="1:26" x14ac:dyDescent="0.6">
      <c r="A5" s="121" t="s">
        <v>34</v>
      </c>
      <c r="B5" s="124"/>
      <c r="C5" s="319">
        <v>11.28</v>
      </c>
      <c r="D5" s="320"/>
      <c r="E5" s="125"/>
      <c r="F5" s="125"/>
      <c r="G5" s="125"/>
      <c r="H5" s="125"/>
      <c r="M5" s="120"/>
      <c r="N5" s="120"/>
      <c r="O5" s="120"/>
    </row>
    <row r="6" spans="1:26" x14ac:dyDescent="0.6">
      <c r="A6" s="121" t="s">
        <v>35</v>
      </c>
      <c r="B6" s="124"/>
      <c r="C6" s="319" t="s">
        <v>757</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1</v>
      </c>
      <c r="H12" s="306">
        <f ca="1">COUNTIFS(INDIRECT("RAG!$C$"&amp;$V12&amp;":$BB$"&amp;$V12),H$11,RAG!$C$3:$BB$3,$B12)</f>
        <v>1</v>
      </c>
      <c r="I12" s="325" t="s">
        <v>449</v>
      </c>
      <c r="J12" s="325" t="s">
        <v>307</v>
      </c>
      <c r="K12" s="325" t="s">
        <v>323</v>
      </c>
      <c r="L12" s="325" t="s">
        <v>309</v>
      </c>
      <c r="M12" s="325" t="s">
        <v>440</v>
      </c>
      <c r="N12" s="268" t="s">
        <v>279</v>
      </c>
      <c r="O12" s="265" t="s">
        <v>758</v>
      </c>
      <c r="P12" s="304" t="s">
        <v>304</v>
      </c>
      <c r="Q12" s="269"/>
      <c r="R12" s="269"/>
      <c r="S12" s="351"/>
      <c r="V12" s="256">
        <f>MATCH(C1, RAG!$B$1:B$55, 0)</f>
        <v>29</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51"/>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51"/>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51"/>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51"/>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51"/>
      <c r="V17" s="257"/>
    </row>
    <row r="18" spans="1:26" ht="78" x14ac:dyDescent="0.6">
      <c r="A18" s="290"/>
      <c r="B18" s="315"/>
      <c r="C18" s="134" t="s">
        <v>318</v>
      </c>
      <c r="D18" s="134" t="s">
        <v>305</v>
      </c>
      <c r="E18" s="293"/>
      <c r="F18" s="284"/>
      <c r="G18" s="284"/>
      <c r="H18" s="284"/>
      <c r="I18" s="326"/>
      <c r="J18" s="326"/>
      <c r="K18" s="326"/>
      <c r="L18" s="326"/>
      <c r="M18" s="326"/>
      <c r="N18" s="293"/>
      <c r="O18" s="266"/>
      <c r="P18" s="305"/>
      <c r="Q18" s="270"/>
      <c r="R18" s="270"/>
      <c r="S18" s="351"/>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51"/>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51"/>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71"/>
      <c r="R21" s="271"/>
      <c r="S21" s="351"/>
      <c r="V21" s="272"/>
    </row>
    <row r="22" spans="1:26" ht="52" x14ac:dyDescent="0.6">
      <c r="A22" s="273" t="s">
        <v>79</v>
      </c>
      <c r="B22" s="259" t="s">
        <v>115</v>
      </c>
      <c r="C22" s="133" t="s">
        <v>322</v>
      </c>
      <c r="D22" s="133" t="s">
        <v>304</v>
      </c>
      <c r="E22" s="292" t="s">
        <v>305</v>
      </c>
      <c r="F22" s="283">
        <f ca="1">COUNTIFS(INDIRECT("RAG!$C$"&amp;$V12&amp;":$BB$"&amp;$V12),F$11,RAG!$C$3:$BB$3,$B22)</f>
        <v>1</v>
      </c>
      <c r="G22" s="283">
        <f ca="1">COUNTIFS(INDIRECT("RAG!$C$"&amp;$V12&amp;":$BB$"&amp;$V12),G$11,RAG!$C$3:$BB$3,$B22)</f>
        <v>0</v>
      </c>
      <c r="H22" s="283">
        <f ca="1">COUNTIFS(INDIRECT("RAG!$C$"&amp;$V12&amp;":$BB$"&amp;$V12),H$11,RAG!$C$3:$BB$3,$B22)</f>
        <v>1</v>
      </c>
      <c r="I22" s="325" t="s">
        <v>249</v>
      </c>
      <c r="J22" s="292" t="s">
        <v>249</v>
      </c>
      <c r="K22" s="292" t="s">
        <v>249</v>
      </c>
      <c r="L22" s="292" t="s">
        <v>249</v>
      </c>
      <c r="M22" s="292" t="s">
        <v>249</v>
      </c>
      <c r="N22" s="250" t="s">
        <v>280</v>
      </c>
      <c r="O22" s="265" t="s">
        <v>759</v>
      </c>
      <c r="P22" s="304" t="s">
        <v>304</v>
      </c>
      <c r="Q22" s="269"/>
      <c r="R22" s="269"/>
      <c r="S22" s="323"/>
      <c r="V22" s="256"/>
      <c r="Z22" s="113" t="str">
        <f>IF(R22&gt;0,B22&amp;":"&amp;R22&amp;"
","")</f>
        <v/>
      </c>
    </row>
    <row r="23" spans="1:26" ht="136.4"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0</v>
      </c>
      <c r="H24" s="259">
        <f ca="1">COUNTIFS(INDIRECT("RAG!$C$"&amp;$V12&amp;":$BB$"&amp;$V12),H$11,RAG!$C$3:$BB$3,$B24)</f>
        <v>5</v>
      </c>
      <c r="I24" s="250" t="s">
        <v>249</v>
      </c>
      <c r="J24" s="250" t="s">
        <v>249</v>
      </c>
      <c r="K24" s="250" t="s">
        <v>249</v>
      </c>
      <c r="L24" s="250" t="s">
        <v>249</v>
      </c>
      <c r="M24" s="250" t="s">
        <v>249</v>
      </c>
      <c r="N24" s="250" t="s">
        <v>280</v>
      </c>
      <c r="O24" s="265" t="s">
        <v>760</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54"/>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54"/>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54"/>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54"/>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54"/>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54"/>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1</v>
      </c>
      <c r="G32" s="259">
        <f ca="1">COUNTIFS(INDIRECT("RAG!$C$"&amp;$V12&amp;":$BB$"&amp;$V12),G$11,RAG!$C$3:$BB$3,$B32)</f>
        <v>0</v>
      </c>
      <c r="H32" s="259">
        <f ca="1">COUNTIFS(INDIRECT("RAG!$C$"&amp;$V12&amp;":$BB$"&amp;$V12),H$11,RAG!$C$3:$BB$3,$B32)</f>
        <v>3</v>
      </c>
      <c r="I32" s="250" t="s">
        <v>306</v>
      </c>
      <c r="J32" s="250" t="s">
        <v>307</v>
      </c>
      <c r="K32" s="250" t="s">
        <v>308</v>
      </c>
      <c r="L32" s="250" t="s">
        <v>309</v>
      </c>
      <c r="M32" s="250" t="s">
        <v>310</v>
      </c>
      <c r="N32" s="250" t="s">
        <v>279</v>
      </c>
      <c r="O32" s="265" t="s">
        <v>761</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270.64999999999998" customHeight="1"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2</v>
      </c>
      <c r="G40" s="259">
        <f ca="1">COUNTIFS(INDIRECT("RAG!$C$"&amp;$V12&amp;":$BB$"&amp;$V12),G$11,RAG!$C$3:$BB$3,$B40)</f>
        <v>0</v>
      </c>
      <c r="H40" s="259">
        <f ca="1">COUNTIFS(INDIRECT("RAG!$C$"&amp;$V12&amp;":$BB$"&amp;$V12),H$11,RAG!$C$3:$BB$3,$B40)</f>
        <v>0</v>
      </c>
      <c r="I40" s="250" t="s">
        <v>249</v>
      </c>
      <c r="J40" s="250" t="s">
        <v>249</v>
      </c>
      <c r="K40" s="250" t="s">
        <v>249</v>
      </c>
      <c r="L40" s="250" t="s">
        <v>249</v>
      </c>
      <c r="M40" s="250" t="s">
        <v>249</v>
      </c>
      <c r="N40" s="250" t="s">
        <v>280</v>
      </c>
      <c r="O40" s="265" t="s">
        <v>762</v>
      </c>
      <c r="P40" s="304" t="s">
        <v>304</v>
      </c>
      <c r="Q40" s="269"/>
      <c r="R40" s="269"/>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305"/>
      <c r="Q41" s="270"/>
      <c r="R41" s="270"/>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70"/>
      <c r="R42" s="270"/>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70"/>
      <c r="R43" s="270"/>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70"/>
      <c r="R44" s="270"/>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71"/>
      <c r="R45" s="271"/>
      <c r="S45" s="323"/>
      <c r="V45" s="272"/>
    </row>
    <row r="46" spans="1:26" ht="78" x14ac:dyDescent="0.6">
      <c r="A46" s="289" t="s">
        <v>94</v>
      </c>
      <c r="B46" s="259" t="s">
        <v>119</v>
      </c>
      <c r="C46" s="136" t="s">
        <v>353</v>
      </c>
      <c r="D46" s="133" t="s">
        <v>305</v>
      </c>
      <c r="E46" s="276" t="s">
        <v>305</v>
      </c>
      <c r="F46" s="259">
        <f ca="1">COUNTIFS(INDIRECT("RAG!$C$"&amp;$V12&amp;":$BB$"&amp;$V12),F$11,RAG!$C$3:$BB$3,$B46)</f>
        <v>1</v>
      </c>
      <c r="G46" s="259">
        <f ca="1">COUNTIFS(INDIRECT("RAG!$C$"&amp;$V12&amp;":$BB$"&amp;$V12),G$11,RAG!$C$3:$BB$3,$B46)</f>
        <v>0</v>
      </c>
      <c r="H46" s="259">
        <f ca="1">COUNTIFS(INDIRECT("RAG!$C$"&amp;$V12&amp;":$BB$"&amp;$V12),H$11,RAG!$C$3:$BB$3,$B46)</f>
        <v>6</v>
      </c>
      <c r="I46" s="250" t="s">
        <v>306</v>
      </c>
      <c r="J46" s="250" t="s">
        <v>307</v>
      </c>
      <c r="K46" s="250" t="s">
        <v>308</v>
      </c>
      <c r="L46" s="250" t="s">
        <v>309</v>
      </c>
      <c r="M46" s="250" t="s">
        <v>310</v>
      </c>
      <c r="N46" s="250" t="s">
        <v>279</v>
      </c>
      <c r="O46" s="265" t="s">
        <v>763</v>
      </c>
      <c r="P46" s="304" t="s">
        <v>304</v>
      </c>
      <c r="Q46" s="253"/>
      <c r="R46" s="253" t="s">
        <v>337</v>
      </c>
      <c r="S46" s="322"/>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2"/>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2"/>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2"/>
      <c r="V49" s="257"/>
    </row>
    <row r="50" spans="1:26" ht="409.6"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92" t="s">
        <v>249</v>
      </c>
      <c r="J51" s="292" t="s">
        <v>249</v>
      </c>
      <c r="K51" s="292" t="s">
        <v>249</v>
      </c>
      <c r="L51" s="292" t="s">
        <v>249</v>
      </c>
      <c r="M51" s="292" t="s">
        <v>249</v>
      </c>
      <c r="N51" s="292" t="s">
        <v>280</v>
      </c>
      <c r="O51" s="286" t="s">
        <v>764</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51.5" customHeight="1" thickBot="1" x14ac:dyDescent="0.65">
      <c r="A52" s="291"/>
      <c r="B52" s="261"/>
      <c r="C52" s="138" t="s">
        <v>362</v>
      </c>
      <c r="D52" s="134" t="s">
        <v>305</v>
      </c>
      <c r="E52" s="278"/>
      <c r="F52" s="261"/>
      <c r="G52" s="261"/>
      <c r="H52" s="261"/>
      <c r="I52" s="294"/>
      <c r="J52" s="294"/>
      <c r="K52" s="294"/>
      <c r="L52" s="294"/>
      <c r="M52" s="294"/>
      <c r="N52" s="294"/>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306</v>
      </c>
      <c r="J53" s="250" t="s">
        <v>307</v>
      </c>
      <c r="K53" s="250" t="s">
        <v>308</v>
      </c>
      <c r="L53" s="250" t="s">
        <v>309</v>
      </c>
      <c r="M53" s="250" t="s">
        <v>310</v>
      </c>
      <c r="N53" s="250" t="s">
        <v>279</v>
      </c>
      <c r="O53" s="265" t="s">
        <v>630</v>
      </c>
      <c r="P53" s="250" t="s">
        <v>304</v>
      </c>
      <c r="Q53" s="269"/>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38.5"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765</v>
      </c>
      <c r="P58" s="250" t="s">
        <v>304</v>
      </c>
      <c r="Q58" s="269"/>
      <c r="R58" s="269"/>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70"/>
      <c r="S59" s="323"/>
      <c r="V59" s="257"/>
    </row>
    <row r="60" spans="1:26" ht="321" customHeight="1" thickBot="1" x14ac:dyDescent="0.65">
      <c r="A60" s="291"/>
      <c r="B60" s="261"/>
      <c r="C60" s="145" t="s">
        <v>373</v>
      </c>
      <c r="D60" s="134" t="s">
        <v>304</v>
      </c>
      <c r="E60" s="294"/>
      <c r="F60" s="285"/>
      <c r="G60" s="285"/>
      <c r="H60" s="285"/>
      <c r="I60" s="268"/>
      <c r="J60" s="268"/>
      <c r="K60" s="268"/>
      <c r="L60" s="268"/>
      <c r="M60" s="268"/>
      <c r="N60" s="268"/>
      <c r="O60" s="267"/>
      <c r="P60" s="268"/>
      <c r="Q60" s="271"/>
      <c r="R60" s="271"/>
      <c r="S60" s="323"/>
      <c r="V60" s="272"/>
    </row>
    <row r="61" spans="1:26" x14ac:dyDescent="0.6">
      <c r="A61" s="289" t="s">
        <v>102</v>
      </c>
      <c r="B61" s="259" t="s">
        <v>123</v>
      </c>
      <c r="C61" s="133" t="s">
        <v>374</v>
      </c>
      <c r="D61" s="133" t="s">
        <v>305</v>
      </c>
      <c r="E61" s="292" t="s">
        <v>305</v>
      </c>
      <c r="F61" s="283">
        <f ca="1">COUNTIFS(INDIRECT("RAG!$C$"&amp;$V12&amp;":$BB$"&amp;$V12),F$11,RAG!$C$3:$BB$3,$B61)</f>
        <v>2</v>
      </c>
      <c r="G61" s="283">
        <f ca="1">COUNTIFS(INDIRECT("RAG!$C$"&amp;$V12&amp;":$BB$"&amp;$V12),G$11,RAG!$C$3:$BB$3,$B61)</f>
        <v>0</v>
      </c>
      <c r="H61" s="283">
        <f ca="1">COUNTIFS(INDIRECT("RAG!$C$"&amp;$V12&amp;":$BB$"&amp;$V12),H$11,RAG!$C$3:$BB$3,$B61)</f>
        <v>3</v>
      </c>
      <c r="I61" s="250" t="s">
        <v>249</v>
      </c>
      <c r="J61" s="250" t="s">
        <v>249</v>
      </c>
      <c r="K61" s="250" t="s">
        <v>249</v>
      </c>
      <c r="L61" s="250" t="s">
        <v>249</v>
      </c>
      <c r="M61" s="250" t="s">
        <v>249</v>
      </c>
      <c r="N61" s="250" t="s">
        <v>280</v>
      </c>
      <c r="O61" s="265" t="s">
        <v>766</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5</v>
      </c>
      <c r="G69" s="283">
        <f ca="1">COUNTIFS(INDIRECT("RAG!$C$"&amp;$V12&amp;":$BB$"&amp;$V12),G$11,RAG!$C$3:$BB$3,$B69)</f>
        <v>0</v>
      </c>
      <c r="H69" s="283">
        <f ca="1">COUNTIFS(INDIRECT("RAG!$C$"&amp;$V12&amp;":$BB$"&amp;$V12),H$11,RAG!$C$3:$BB$3,$B69)</f>
        <v>1</v>
      </c>
      <c r="I69" s="250" t="s">
        <v>306</v>
      </c>
      <c r="J69" s="250" t="s">
        <v>307</v>
      </c>
      <c r="K69" s="250" t="s">
        <v>308</v>
      </c>
      <c r="L69" s="250" t="s">
        <v>309</v>
      </c>
      <c r="M69" s="250" t="s">
        <v>310</v>
      </c>
      <c r="N69" s="250" t="s">
        <v>282</v>
      </c>
      <c r="O69" s="286" t="s">
        <v>767</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2</v>
      </c>
      <c r="G76" s="283">
        <f ca="1">COUNTIFS(INDIRECT("RAG!$C$"&amp;$V12&amp;":$BB$"&amp;$V12),G$11,RAG!$C$3:$BB$3,$B76)</f>
        <v>1</v>
      </c>
      <c r="H76" s="283">
        <f ca="1">COUNTIFS(INDIRECT("RAG!$C$"&amp;$V12&amp;":$BB$"&amp;$V12),H$11,RAG!$C$3:$BB$3,$B76)</f>
        <v>1</v>
      </c>
      <c r="I76" s="250" t="s">
        <v>306</v>
      </c>
      <c r="J76" s="250" t="s">
        <v>307</v>
      </c>
      <c r="K76" s="250" t="s">
        <v>308</v>
      </c>
      <c r="L76" s="250" t="s">
        <v>309</v>
      </c>
      <c r="M76" s="250" t="s">
        <v>310</v>
      </c>
      <c r="N76" s="250" t="s">
        <v>283</v>
      </c>
      <c r="O76" s="295" t="s">
        <v>768</v>
      </c>
      <c r="P76" s="250" t="s">
        <v>305</v>
      </c>
      <c r="Q76" s="253" t="s">
        <v>675</v>
      </c>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54"/>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54"/>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54"/>
      <c r="R79" s="270"/>
      <c r="S79" s="323"/>
      <c r="V79" s="257"/>
    </row>
    <row r="80" spans="1:26" ht="182.5" customHeight="1" thickBot="1" x14ac:dyDescent="0.65">
      <c r="A80" s="291"/>
      <c r="B80" s="261"/>
      <c r="C80" s="146" t="s">
        <v>399</v>
      </c>
      <c r="D80" s="134" t="s">
        <v>304</v>
      </c>
      <c r="E80" s="294"/>
      <c r="F80" s="285"/>
      <c r="G80" s="285"/>
      <c r="H80" s="285"/>
      <c r="I80" s="268"/>
      <c r="J80" s="268"/>
      <c r="K80" s="268"/>
      <c r="L80" s="268"/>
      <c r="M80" s="268"/>
      <c r="N80" s="268"/>
      <c r="O80" s="297"/>
      <c r="P80" s="268"/>
      <c r="Q80" s="282"/>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50" t="s">
        <v>306</v>
      </c>
      <c r="J81" s="250" t="s">
        <v>439</v>
      </c>
      <c r="K81" s="250" t="s">
        <v>308</v>
      </c>
      <c r="L81" s="250" t="s">
        <v>309</v>
      </c>
      <c r="M81" s="250" t="s">
        <v>310</v>
      </c>
      <c r="N81" s="250" t="s">
        <v>279</v>
      </c>
      <c r="O81" s="265" t="s">
        <v>769</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70"/>
      <c r="R82" s="270"/>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70"/>
      <c r="R83" s="270"/>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70"/>
      <c r="R84" s="270"/>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70"/>
      <c r="R85" s="270"/>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70"/>
      <c r="R86" s="270"/>
      <c r="S86" s="323"/>
      <c r="V86" s="257"/>
    </row>
    <row r="87" spans="1:26" ht="64.400000000000006" customHeight="1" thickBot="1" x14ac:dyDescent="0.65">
      <c r="A87" s="280"/>
      <c r="B87" s="261"/>
      <c r="C87" s="145" t="s">
        <v>407</v>
      </c>
      <c r="D87" s="134" t="s">
        <v>304</v>
      </c>
      <c r="E87" s="278"/>
      <c r="F87" s="261"/>
      <c r="G87" s="261"/>
      <c r="H87" s="261"/>
      <c r="I87" s="268"/>
      <c r="J87" s="268"/>
      <c r="K87" s="268"/>
      <c r="L87" s="268"/>
      <c r="M87" s="268"/>
      <c r="N87" s="268"/>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68.75"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yc7SXqxPfrQiYwRMueexu2czDPfasYVVgdjDmpFsjB5X87klRONvkDwYWxKKIwxxxawDJ9KVWC0R3Z56uSYdbw==" saltValue="Auc42N2OiIFlWfllysvlQ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484" priority="1">
      <formula>$D12="No"</formula>
    </cfRule>
  </conditionalFormatting>
  <conditionalFormatting sqref="F12:F91">
    <cfRule type="cellIs" dxfId="1483" priority="10" operator="greaterThan">
      <formula>0</formula>
    </cfRule>
  </conditionalFormatting>
  <conditionalFormatting sqref="G12:G91">
    <cfRule type="cellIs" dxfId="1482" priority="9" operator="greaterThan">
      <formula>0</formula>
    </cfRule>
  </conditionalFormatting>
  <conditionalFormatting sqref="H12:H91">
    <cfRule type="cellIs" dxfId="1481" priority="8" operator="greaterThan">
      <formula>0</formula>
    </cfRule>
  </conditionalFormatting>
  <conditionalFormatting sqref="N12">
    <cfRule type="cellIs" dxfId="1480" priority="147" operator="equal">
      <formula>"Minor Positive"</formula>
    </cfRule>
    <cfRule type="cellIs" dxfId="1479" priority="146" operator="equal">
      <formula>"Significant Negative"</formula>
    </cfRule>
    <cfRule type="cellIs" dxfId="1478" priority="145" operator="equal">
      <formula>"Minor Negative"</formula>
    </cfRule>
    <cfRule type="cellIs" dxfId="1477" priority="148" operator="equal">
      <formula>"Significant Positive"</formula>
    </cfRule>
    <cfRule type="cellIs" dxfId="1476" priority="149" operator="equal">
      <formula>"Neutral"</formula>
    </cfRule>
  </conditionalFormatting>
  <conditionalFormatting sqref="N22">
    <cfRule type="cellIs" dxfId="1475" priority="65" operator="equal">
      <formula>"Minor Positive"</formula>
    </cfRule>
    <cfRule type="cellIs" dxfId="1474" priority="61" operator="equal">
      <formula>"Significant Negative"</formula>
    </cfRule>
    <cfRule type="cellIs" dxfId="1473" priority="62" operator="equal">
      <formula>"Minor Negative"</formula>
    </cfRule>
    <cfRule type="cellIs" dxfId="1472" priority="66" operator="equal">
      <formula>"Significant Positive"</formula>
    </cfRule>
    <cfRule type="cellIs" dxfId="1471" priority="63" operator="equal">
      <formula>"Uncertain"</formula>
    </cfRule>
    <cfRule type="cellIs" dxfId="1470" priority="64" operator="equal">
      <formula>"Neutral"</formula>
    </cfRule>
  </conditionalFormatting>
  <conditionalFormatting sqref="N24">
    <cfRule type="cellIs" dxfId="1469" priority="2" operator="equal">
      <formula>"Significant Negative"</formula>
    </cfRule>
    <cfRule type="cellIs" dxfId="1468" priority="3" operator="equal">
      <formula>"Minor Negative"</formula>
    </cfRule>
    <cfRule type="cellIs" dxfId="1467" priority="4" operator="equal">
      <formula>"Uncertain"</formula>
    </cfRule>
    <cfRule type="cellIs" dxfId="1466" priority="5" operator="equal">
      <formula>"Neutral"</formula>
    </cfRule>
    <cfRule type="cellIs" dxfId="1465" priority="6" operator="equal">
      <formula>"Minor Positive"</formula>
    </cfRule>
    <cfRule type="cellIs" dxfId="1464" priority="7" operator="equal">
      <formula>"Significant Positive"</formula>
    </cfRule>
  </conditionalFormatting>
  <conditionalFormatting sqref="N32">
    <cfRule type="cellIs" dxfId="1463" priority="36" operator="equal">
      <formula>"Minor Positive"</formula>
    </cfRule>
    <cfRule type="cellIs" dxfId="1462" priority="37" operator="equal">
      <formula>"Significant Positive"</formula>
    </cfRule>
    <cfRule type="cellIs" dxfId="1461" priority="35" operator="equal">
      <formula>"Neutral"</formula>
    </cfRule>
    <cfRule type="cellIs" dxfId="1460" priority="34" operator="equal">
      <formula>"Uncertain"</formula>
    </cfRule>
    <cfRule type="cellIs" dxfId="1459" priority="33" operator="equal">
      <formula>"Minor Negative"</formula>
    </cfRule>
    <cfRule type="cellIs" dxfId="1458" priority="32" operator="equal">
      <formula>"Significant Negative"</formula>
    </cfRule>
  </conditionalFormatting>
  <conditionalFormatting sqref="N40">
    <cfRule type="cellIs" dxfId="1457" priority="110" operator="equal">
      <formula>"Minor Negative"</formula>
    </cfRule>
    <cfRule type="cellIs" dxfId="1456" priority="109" operator="equal">
      <formula>"Significant Negative"</formula>
    </cfRule>
    <cfRule type="cellIs" dxfId="1455" priority="112" operator="equal">
      <formula>"Neutral"</formula>
    </cfRule>
    <cfRule type="cellIs" dxfId="1454" priority="113" operator="equal">
      <formula>"Minor Positive"</formula>
    </cfRule>
    <cfRule type="cellIs" dxfId="1453" priority="114" operator="equal">
      <formula>"Significant Positive"</formula>
    </cfRule>
    <cfRule type="cellIs" dxfId="1452" priority="111" operator="equal">
      <formula>"Uncertain"</formula>
    </cfRule>
  </conditionalFormatting>
  <conditionalFormatting sqref="N46">
    <cfRule type="cellIs" dxfId="1451" priority="55" operator="equal">
      <formula>"Significant Negative"</formula>
    </cfRule>
    <cfRule type="cellIs" dxfId="1450" priority="56" operator="equal">
      <formula>"Minor Negative"</formula>
    </cfRule>
    <cfRule type="cellIs" dxfId="1449" priority="57" operator="equal">
      <formula>"Uncertain"</formula>
    </cfRule>
    <cfRule type="cellIs" dxfId="1448" priority="58" operator="equal">
      <formula>"Neutral"</formula>
    </cfRule>
    <cfRule type="cellIs" dxfId="1447" priority="60" operator="equal">
      <formula>"Significant Positive"</formula>
    </cfRule>
    <cfRule type="cellIs" dxfId="1446" priority="59" operator="equal">
      <formula>"Minor Positive"</formula>
    </cfRule>
  </conditionalFormatting>
  <conditionalFormatting sqref="N51">
    <cfRule type="cellIs" dxfId="1445" priority="72" operator="equal">
      <formula>"Significant Positive"</formula>
    </cfRule>
    <cfRule type="cellIs" dxfId="1444" priority="71" operator="equal">
      <formula>"Minor Positive"</formula>
    </cfRule>
    <cfRule type="cellIs" dxfId="1443" priority="69" operator="equal">
      <formula>"Uncertain"</formula>
    </cfRule>
    <cfRule type="cellIs" dxfId="1442" priority="68" operator="equal">
      <formula>"Minor Negative"</formula>
    </cfRule>
    <cfRule type="cellIs" dxfId="1441" priority="67" operator="equal">
      <formula>"Significant Negative"</formula>
    </cfRule>
    <cfRule type="cellIs" dxfId="1440" priority="70" operator="equal">
      <formula>"Neutral"</formula>
    </cfRule>
  </conditionalFormatting>
  <conditionalFormatting sqref="N53">
    <cfRule type="cellIs" dxfId="1439" priority="127" operator="equal">
      <formula>"Significant Negative"</formula>
    </cfRule>
    <cfRule type="cellIs" dxfId="1438" priority="128" operator="equal">
      <formula>"Minor Negative"</formula>
    </cfRule>
    <cfRule type="cellIs" dxfId="1437" priority="129" operator="equal">
      <formula>"Uncertain"</formula>
    </cfRule>
    <cfRule type="cellIs" dxfId="1436" priority="131" operator="equal">
      <formula>"Minor Positive"</formula>
    </cfRule>
    <cfRule type="cellIs" dxfId="1435" priority="132" operator="equal">
      <formula>"Significant Positive"</formula>
    </cfRule>
    <cfRule type="cellIs" dxfId="1434" priority="130" operator="equal">
      <formula>"Neutral"</formula>
    </cfRule>
  </conditionalFormatting>
  <conditionalFormatting sqref="N58">
    <cfRule type="cellIs" dxfId="1433" priority="21" operator="equal">
      <formula>"Minor Negative"</formula>
    </cfRule>
    <cfRule type="cellIs" dxfId="1432" priority="22" operator="equal">
      <formula>"Uncertain"</formula>
    </cfRule>
    <cfRule type="cellIs" dxfId="1431" priority="23" operator="equal">
      <formula>"Neutral"</formula>
    </cfRule>
    <cfRule type="cellIs" dxfId="1430" priority="25" operator="equal">
      <formula>"Significant Positive"</formula>
    </cfRule>
    <cfRule type="cellIs" dxfId="1429" priority="24" operator="equal">
      <formula>"Minor Positive"</formula>
    </cfRule>
    <cfRule type="cellIs" dxfId="1428" priority="20" operator="equal">
      <formula>"Significant Negative"</formula>
    </cfRule>
  </conditionalFormatting>
  <conditionalFormatting sqref="N61">
    <cfRule type="cellIs" dxfId="1427" priority="84" operator="equal">
      <formula>"Significant Positive"</formula>
    </cfRule>
    <cfRule type="cellIs" dxfId="1426" priority="80" operator="equal">
      <formula>"Minor Negative"</formula>
    </cfRule>
    <cfRule type="cellIs" dxfId="1425" priority="79" operator="equal">
      <formula>"Significant Negative"</formula>
    </cfRule>
    <cfRule type="cellIs" dxfId="1424" priority="81" operator="equal">
      <formula>"Uncertain"</formula>
    </cfRule>
    <cfRule type="cellIs" dxfId="1423" priority="82" operator="equal">
      <formula>"Neutral"</formula>
    </cfRule>
    <cfRule type="cellIs" dxfId="1422" priority="83" operator="equal">
      <formula>"Minor Positive"</formula>
    </cfRule>
  </conditionalFormatting>
  <conditionalFormatting sqref="N69">
    <cfRule type="cellIs" dxfId="1421" priority="17" operator="equal">
      <formula>"Neutral"</formula>
    </cfRule>
    <cfRule type="cellIs" dxfId="1420" priority="16" operator="equal">
      <formula>"Uncertain"</formula>
    </cfRule>
    <cfRule type="cellIs" dxfId="1419" priority="15" operator="equal">
      <formula>"Minor Negative"</formula>
    </cfRule>
    <cfRule type="cellIs" dxfId="1418" priority="14" operator="equal">
      <formula>"Significant Negative"</formula>
    </cfRule>
    <cfRule type="cellIs" dxfId="1417" priority="19" operator="equal">
      <formula>"Significant Positive"</formula>
    </cfRule>
    <cfRule type="cellIs" dxfId="1416" priority="18" operator="equal">
      <formula>"Minor Positive"</formula>
    </cfRule>
  </conditionalFormatting>
  <conditionalFormatting sqref="N76">
    <cfRule type="cellIs" dxfId="1415" priority="48" operator="equal">
      <formula>"Minor Positive"</formula>
    </cfRule>
    <cfRule type="cellIs" dxfId="1414" priority="47" operator="equal">
      <formula>"Neutral"</formula>
    </cfRule>
    <cfRule type="cellIs" dxfId="1413" priority="46" operator="equal">
      <formula>"Uncertain"</formula>
    </cfRule>
    <cfRule type="cellIs" dxfId="1412" priority="45" operator="equal">
      <formula>"Minor Negative"</formula>
    </cfRule>
    <cfRule type="cellIs" dxfId="1411" priority="44" operator="equal">
      <formula>"Significant Negative"</formula>
    </cfRule>
    <cfRule type="cellIs" dxfId="1410" priority="49" operator="equal">
      <formula>"Significant Positive"</formula>
    </cfRule>
  </conditionalFormatting>
  <conditionalFormatting sqref="N81">
    <cfRule type="cellIs" dxfId="1409" priority="91" operator="equal">
      <formula>"Significant Negative"</formula>
    </cfRule>
    <cfRule type="cellIs" dxfId="1408" priority="92" operator="equal">
      <formula>"Minor Negative"</formula>
    </cfRule>
    <cfRule type="cellIs" dxfId="1407" priority="93" operator="equal">
      <formula>"Uncertain"</formula>
    </cfRule>
    <cfRule type="cellIs" dxfId="1406" priority="94" operator="equal">
      <formula>"Neutral"</formula>
    </cfRule>
    <cfRule type="cellIs" dxfId="1405" priority="95" operator="equal">
      <formula>"Minor Positive"</formula>
    </cfRule>
    <cfRule type="cellIs" dxfId="1404" priority="96" operator="equal">
      <formula>"Significant Positive"</formula>
    </cfRule>
  </conditionalFormatting>
  <conditionalFormatting sqref="N88">
    <cfRule type="cellIs" dxfId="1403" priority="97" operator="equal">
      <formula>"Significant Negative"</formula>
    </cfRule>
    <cfRule type="cellIs" dxfId="1402" priority="98" operator="equal">
      <formula>"Minor Negative"</formula>
    </cfRule>
    <cfRule type="cellIs" dxfId="1401" priority="100" operator="equal">
      <formula>"Neutral"</formula>
    </cfRule>
    <cfRule type="cellIs" dxfId="1400" priority="101" operator="equal">
      <formula>"Minor Positive"</formula>
    </cfRule>
    <cfRule type="cellIs" dxfId="1399" priority="102" operator="equal">
      <formula>"Significant Positive"</formula>
    </cfRule>
    <cfRule type="cellIs" dxfId="1398" priority="99" operator="equal">
      <formula>"Uncertain"</formula>
    </cfRule>
  </conditionalFormatting>
  <dataValidations count="10">
    <dataValidation type="list" allowBlank="1" showInputMessage="1" showErrorMessage="1" sqref="I12:I91" xr:uid="{A2FB3BB2-04EB-4E12-9234-6C583B1D558E}">
      <formula1>"Direct,Indirect,N/A"</formula1>
    </dataValidation>
    <dataValidation type="list" allowBlank="1" showInputMessage="1" showErrorMessage="1" sqref="J12 J22:J91" xr:uid="{07D95378-1890-403F-B267-7B316A40D7EA}">
      <formula1>"Low,Medium,High,N/A"</formula1>
    </dataValidation>
    <dataValidation type="list" allowBlank="1" showInputMessage="1" showErrorMessage="1" sqref="K12 K22:K91" xr:uid="{84A9E5CE-EA3A-4CE7-97A2-D936ABDEDECA}">
      <formula1>"Short(&lt;5yrs),Short/Medium,Medium(10yrs),Medium/Long,Long(20+yrs),N/A"</formula1>
    </dataValidation>
    <dataValidation type="list" allowBlank="1" showInputMessage="1" showErrorMessage="1" sqref="L12 L22:L91" xr:uid="{045DDF23-1857-45B7-A88B-33785943A291}">
      <formula1>"Localised,District-wide,Regional,National,N/A"</formula1>
    </dataValidation>
    <dataValidation type="list" allowBlank="1" showInputMessage="1" showErrorMessage="1" sqref="M12" xr:uid="{AB364FC5-D304-4E46-9CFC-8FF907FAFB42}">
      <formula1>"Permenant/Irreversible,Permenant/Reversible,Temporary/Irreversible,Temporary/Reversible,N/A"</formula1>
    </dataValidation>
    <dataValidation type="list" allowBlank="1" showInputMessage="1" showErrorMessage="1" sqref="N12 N88:N91 N22:N80" xr:uid="{21164D67-29A2-4FA9-88FB-56EA66E0C736}">
      <formula1>"Significant Positive,Minor Positive,Neutral,Uncertain,Minor Negative,Significant Negative"</formula1>
    </dataValidation>
    <dataValidation type="list" allowBlank="1" showInputMessage="1" showErrorMessage="1" sqref="M22:M91" xr:uid="{6DCCEF1C-45FF-4B29-869F-3931A616FA0E}">
      <formula1>"Permanent/Irreversible,Permanant/Reversible,Temporary/Irreversible,Temporary/Reversible,N/A"</formula1>
    </dataValidation>
    <dataValidation type="list" allowBlank="1" showInputMessage="1" showErrorMessage="1" sqref="P88:P91" xr:uid="{14CDAD87-9654-4113-923F-392EBBDF2EDC}">
      <formula1>"Yes,No"</formula1>
    </dataValidation>
    <dataValidation type="list" allowBlank="1" showInputMessage="1" showErrorMessage="1" sqref="N81:N87" xr:uid="{7E26BA70-5224-4074-A523-74E90237EFDC}">
      <formula1>"Significant Positive,Minor Positive,Neitral,Uncertain,Minor Negative, Significant Negative"</formula1>
    </dataValidation>
    <dataValidation type="list" allowBlank="1" showInputMessage="1" showErrorMessage="1" sqref="D12:D91" xr:uid="{078D0169-0C43-4AAA-B857-4FF431A263EA}">
      <formula1>"Yes, No"</formula1>
    </dataValidation>
  </dataValidations>
  <pageMargins left="0.7" right="0.7" top="0.75" bottom="0.75" header="0.3" footer="0.3"/>
  <pageSetup orientation="portrait" horizontalDpi="4294967293" verticalDpi="4294967293"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AAFF0-6FAC-492B-9D51-8CC6A2B036B7}">
  <sheetPr codeName="Sheet20"/>
  <dimension ref="A1:Z94"/>
  <sheetViews>
    <sheetView showGridLines="0" zoomScale="33"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18.453125" style="113" bestFit="1" customWidth="1"/>
    <col min="6" max="6" width="5.81640625" style="113" bestFit="1" customWidth="1"/>
    <col min="7" max="7" width="6" style="113" bestFit="1" customWidth="1"/>
    <col min="8" max="8" width="6.1796875" style="113" bestFit="1" customWidth="1"/>
    <col min="9" max="9" width="15.81640625" style="113" bestFit="1" customWidth="1"/>
    <col min="10" max="10" width="16.81640625" style="113" bestFit="1" customWidth="1"/>
    <col min="11" max="11" width="15.54296875" style="113" bestFit="1" customWidth="1"/>
    <col min="12" max="12" width="14.453125" style="113" bestFit="1" customWidth="1"/>
    <col min="13" max="13" width="24.81640625" style="113" bestFit="1" customWidth="1"/>
    <col min="14" max="14" width="20.1796875" style="113" bestFit="1" customWidth="1"/>
    <col min="15" max="15" width="84.453125" style="113" customWidth="1"/>
    <col min="16" max="16" width="16.54296875" style="113" customWidth="1"/>
    <col min="17" max="17" width="40.1796875" style="113" customWidth="1"/>
    <col min="18" max="18" width="51.54296875" style="113" customWidth="1"/>
    <col min="19" max="19" width="22.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197</v>
      </c>
      <c r="D1" s="317"/>
      <c r="E1" s="114"/>
      <c r="F1" s="114"/>
      <c r="G1" s="114"/>
      <c r="H1" s="114"/>
      <c r="I1" s="115"/>
      <c r="J1" s="115"/>
      <c r="K1" s="115"/>
      <c r="M1" s="116"/>
      <c r="N1" s="116"/>
      <c r="O1" s="116"/>
    </row>
    <row r="2" spans="1:26" x14ac:dyDescent="0.6">
      <c r="A2" s="112" t="s">
        <v>31</v>
      </c>
      <c r="B2" s="118"/>
      <c r="C2" s="266" t="s">
        <v>770</v>
      </c>
      <c r="D2" s="266"/>
      <c r="E2" s="119"/>
      <c r="F2" s="119"/>
      <c r="G2" s="119"/>
      <c r="H2" s="119"/>
      <c r="M2" s="120"/>
      <c r="N2" s="120"/>
      <c r="O2" s="120"/>
    </row>
    <row r="3" spans="1:26" x14ac:dyDescent="0.6">
      <c r="A3" s="121" t="s">
        <v>32</v>
      </c>
      <c r="B3" s="122"/>
      <c r="C3" s="267" t="s">
        <v>771</v>
      </c>
      <c r="D3" s="267"/>
      <c r="E3" s="119"/>
      <c r="F3" s="119"/>
      <c r="G3" s="119"/>
      <c r="H3" s="119"/>
      <c r="M3" s="120"/>
      <c r="N3" s="120"/>
      <c r="O3" s="120"/>
    </row>
    <row r="4" spans="1:26" x14ac:dyDescent="0.6">
      <c r="A4" s="123" t="s">
        <v>33</v>
      </c>
      <c r="B4" s="124"/>
      <c r="C4" s="318" t="s">
        <v>249</v>
      </c>
      <c r="D4" s="318"/>
      <c r="E4" s="125"/>
      <c r="F4" s="125"/>
      <c r="G4" s="125"/>
      <c r="H4" s="125"/>
      <c r="M4" s="120"/>
      <c r="N4" s="120"/>
      <c r="O4" s="120"/>
    </row>
    <row r="5" spans="1:26" x14ac:dyDescent="0.6">
      <c r="A5" s="121" t="s">
        <v>34</v>
      </c>
      <c r="B5" s="124"/>
      <c r="C5" s="319">
        <v>1.39</v>
      </c>
      <c r="D5" s="320"/>
      <c r="E5" s="125"/>
      <c r="F5" s="125"/>
      <c r="G5" s="125"/>
      <c r="H5" s="125"/>
      <c r="M5" s="120"/>
      <c r="N5" s="120"/>
      <c r="O5" s="120"/>
    </row>
    <row r="6" spans="1:26" ht="56.15" customHeight="1" x14ac:dyDescent="0.6">
      <c r="A6" s="121" t="s">
        <v>35</v>
      </c>
      <c r="B6" s="124"/>
      <c r="C6" s="319" t="s">
        <v>772</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304</v>
      </c>
      <c r="E12" s="293" t="s">
        <v>305</v>
      </c>
      <c r="F12" s="284">
        <f ca="1">COUNTIFS(INDIRECT("RAG!$C$"&amp;$V12&amp;":$BB$"&amp;$V12),F$11,RAG!$C$3:$BB$3,$B12)</f>
        <v>3</v>
      </c>
      <c r="G12" s="306">
        <f ca="1">COUNTIFS(INDIRECT("RAG!$C$"&amp;$V12&amp;":$BB$"&amp;$V12),G$11,RAG!$C$3:$BB$3,$B12)</f>
        <v>0</v>
      </c>
      <c r="H12" s="306">
        <f ca="1">COUNTIFS(INDIRECT("RAG!$C$"&amp;$V12&amp;":$BB$"&amp;$V12),H$11,RAG!$C$3:$BB$3,$B12)</f>
        <v>0</v>
      </c>
      <c r="I12" s="325" t="s">
        <v>249</v>
      </c>
      <c r="J12" s="325" t="s">
        <v>249</v>
      </c>
      <c r="K12" s="325" t="s">
        <v>249</v>
      </c>
      <c r="L12" s="325" t="s">
        <v>249</v>
      </c>
      <c r="M12" s="325" t="s">
        <v>249</v>
      </c>
      <c r="N12" s="268" t="s">
        <v>280</v>
      </c>
      <c r="O12" s="265" t="s">
        <v>773</v>
      </c>
      <c r="P12" s="304" t="s">
        <v>304</v>
      </c>
      <c r="Q12" s="269"/>
      <c r="R12" s="269"/>
      <c r="S12" s="323"/>
      <c r="V12" s="256">
        <f>MATCH(C1, RAG!$B$1:B$55, 0)</f>
        <v>30</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2</v>
      </c>
      <c r="G22" s="283">
        <f ca="1">COUNTIFS(INDIRECT("RAG!$C$"&amp;$V12&amp;":$BB$"&amp;$V12),G$11,RAG!$C$3:$BB$3,$B22)</f>
        <v>0</v>
      </c>
      <c r="H22" s="283">
        <f ca="1">COUNTIFS(INDIRECT("RAG!$C$"&amp;$V12&amp;":$BB$"&amp;$V12),H$11,RAG!$C$3:$BB$3,$B22)</f>
        <v>0</v>
      </c>
      <c r="I22" s="352" t="s">
        <v>249</v>
      </c>
      <c r="J22" s="292" t="s">
        <v>249</v>
      </c>
      <c r="K22" s="292" t="s">
        <v>249</v>
      </c>
      <c r="L22" s="292" t="s">
        <v>249</v>
      </c>
      <c r="M22" s="292" t="s">
        <v>249</v>
      </c>
      <c r="N22" s="292" t="s">
        <v>280</v>
      </c>
      <c r="O22" s="265" t="s">
        <v>774</v>
      </c>
      <c r="P22" s="304" t="s">
        <v>304</v>
      </c>
      <c r="Q22" s="269"/>
      <c r="R22" s="269"/>
      <c r="S22" s="323"/>
      <c r="V22" s="256"/>
      <c r="Z22" s="113" t="str">
        <f>IF(R22&gt;0,B22&amp;":"&amp;R22&amp;"
","")</f>
        <v/>
      </c>
    </row>
    <row r="23" spans="1:26" ht="198.65" customHeight="1" thickBot="1" x14ac:dyDescent="0.65">
      <c r="A23" s="280"/>
      <c r="B23" s="261"/>
      <c r="C23" s="135" t="s">
        <v>325</v>
      </c>
      <c r="D23" s="134" t="s">
        <v>304</v>
      </c>
      <c r="E23" s="294"/>
      <c r="F23" s="285"/>
      <c r="G23" s="285"/>
      <c r="H23" s="285"/>
      <c r="I23" s="327"/>
      <c r="J23" s="294"/>
      <c r="K23" s="294"/>
      <c r="L23" s="294"/>
      <c r="M23" s="294"/>
      <c r="N23" s="294"/>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50" t="s">
        <v>249</v>
      </c>
      <c r="J24" s="250" t="s">
        <v>249</v>
      </c>
      <c r="K24" s="250" t="s">
        <v>249</v>
      </c>
      <c r="L24" s="250" t="s">
        <v>249</v>
      </c>
      <c r="M24" s="250" t="s">
        <v>249</v>
      </c>
      <c r="N24" s="250" t="s">
        <v>280</v>
      </c>
      <c r="O24" s="265" t="s">
        <v>775</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54"/>
      <c r="S26" s="323"/>
      <c r="V26" s="257"/>
    </row>
    <row r="27" spans="1:26" ht="52" x14ac:dyDescent="0.6">
      <c r="A27" s="290"/>
      <c r="B27" s="260"/>
      <c r="C27" s="137" t="s">
        <v>330</v>
      </c>
      <c r="D27" s="134" t="s">
        <v>305</v>
      </c>
      <c r="E27" s="277"/>
      <c r="F27" s="260"/>
      <c r="G27" s="260"/>
      <c r="H27" s="260"/>
      <c r="I27" s="251"/>
      <c r="J27" s="251"/>
      <c r="K27" s="251"/>
      <c r="L27" s="251"/>
      <c r="M27" s="251"/>
      <c r="N27" s="251"/>
      <c r="O27" s="266"/>
      <c r="P27" s="305"/>
      <c r="Q27" s="270"/>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249</v>
      </c>
      <c r="J32" s="250" t="s">
        <v>249</v>
      </c>
      <c r="K32" s="250" t="s">
        <v>249</v>
      </c>
      <c r="L32" s="250" t="s">
        <v>249</v>
      </c>
      <c r="M32" s="250" t="s">
        <v>249</v>
      </c>
      <c r="N32" s="250" t="s">
        <v>279</v>
      </c>
      <c r="O32" s="265" t="s">
        <v>776</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304</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304</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304</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196.4" customHeight="1"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2</v>
      </c>
      <c r="G40" s="259">
        <f ca="1">COUNTIFS(INDIRECT("RAG!$C$"&amp;$V12&amp;":$BB$"&amp;$V12),G$11,RAG!$C$3:$BB$3,$B40)</f>
        <v>0</v>
      </c>
      <c r="H40" s="259">
        <f ca="1">COUNTIFS(INDIRECT("RAG!$C$"&amp;$V12&amp;":$BB$"&amp;$V12),H$11,RAG!$C$3:$BB$3,$B40)</f>
        <v>0</v>
      </c>
      <c r="I40" s="250" t="s">
        <v>249</v>
      </c>
      <c r="J40" s="250" t="s">
        <v>249</v>
      </c>
      <c r="K40" s="250" t="s">
        <v>249</v>
      </c>
      <c r="L40" s="250" t="s">
        <v>249</v>
      </c>
      <c r="M40" s="250" t="s">
        <v>249</v>
      </c>
      <c r="N40" s="250" t="s">
        <v>280</v>
      </c>
      <c r="O40" s="265" t="s">
        <v>777</v>
      </c>
      <c r="P40" s="304" t="s">
        <v>304</v>
      </c>
      <c r="Q40" s="253"/>
      <c r="R40" s="253"/>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305"/>
      <c r="Q41" s="254"/>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54"/>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54"/>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54"/>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82"/>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1</v>
      </c>
      <c r="H46" s="259">
        <f ca="1">COUNTIFS(INDIRECT("RAG!$C$"&amp;$V12&amp;":$BB$"&amp;$V12),H$11,RAG!$C$3:$BB$3,$B46)</f>
        <v>4</v>
      </c>
      <c r="I46" s="250" t="s">
        <v>249</v>
      </c>
      <c r="J46" s="250" t="s">
        <v>249</v>
      </c>
      <c r="K46" s="250" t="s">
        <v>249</v>
      </c>
      <c r="L46" s="250" t="s">
        <v>249</v>
      </c>
      <c r="M46" s="250" t="s">
        <v>249</v>
      </c>
      <c r="N46" s="250" t="s">
        <v>280</v>
      </c>
      <c r="O46" s="265" t="s">
        <v>778</v>
      </c>
      <c r="P46" s="304" t="s">
        <v>304</v>
      </c>
      <c r="Q46" s="253" t="s">
        <v>689</v>
      </c>
      <c r="R46" s="253" t="s">
        <v>337</v>
      </c>
      <c r="S46" s="322"/>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2"/>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2"/>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2"/>
      <c r="V49" s="257"/>
    </row>
    <row r="50" spans="1:26" ht="322.7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2"/>
      <c r="V50" s="272"/>
    </row>
    <row r="51" spans="1:26" ht="322.75" customHeight="1"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292" t="s">
        <v>249</v>
      </c>
      <c r="J51" s="292" t="s">
        <v>249</v>
      </c>
      <c r="K51" s="292" t="s">
        <v>249</v>
      </c>
      <c r="L51" s="292" t="s">
        <v>249</v>
      </c>
      <c r="M51" s="292" t="s">
        <v>249</v>
      </c>
      <c r="N51" s="292" t="s">
        <v>280</v>
      </c>
      <c r="O51" s="286" t="s">
        <v>779</v>
      </c>
      <c r="P51" s="292"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81" customHeight="1" thickBot="1" x14ac:dyDescent="0.65">
      <c r="A52" s="291"/>
      <c r="B52" s="261"/>
      <c r="C52" s="138" t="s">
        <v>362</v>
      </c>
      <c r="D52" s="134" t="s">
        <v>305</v>
      </c>
      <c r="E52" s="278"/>
      <c r="F52" s="261"/>
      <c r="G52" s="261"/>
      <c r="H52" s="261"/>
      <c r="I52" s="294"/>
      <c r="J52" s="294"/>
      <c r="K52" s="294"/>
      <c r="L52" s="294"/>
      <c r="M52" s="294"/>
      <c r="N52" s="294"/>
      <c r="O52" s="288"/>
      <c r="P52" s="294"/>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364</v>
      </c>
      <c r="M53" s="250" t="s">
        <v>310</v>
      </c>
      <c r="N53" s="250"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51"/>
      <c r="J54" s="251"/>
      <c r="K54" s="251"/>
      <c r="L54" s="251"/>
      <c r="M54" s="251"/>
      <c r="N54" s="251"/>
      <c r="O54" s="266"/>
      <c r="P54" s="251"/>
      <c r="Q54" s="254"/>
      <c r="R54" s="270"/>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54"/>
      <c r="R55" s="270"/>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54"/>
      <c r="R56" s="270"/>
      <c r="S56" s="323"/>
      <c r="V56" s="257"/>
    </row>
    <row r="57" spans="1:26" ht="84" customHeight="1" thickBot="1" x14ac:dyDescent="0.65">
      <c r="A57" s="291"/>
      <c r="B57" s="261"/>
      <c r="C57" s="135" t="s">
        <v>369</v>
      </c>
      <c r="D57" s="134" t="s">
        <v>305</v>
      </c>
      <c r="E57" s="294"/>
      <c r="F57" s="285"/>
      <c r="G57" s="285"/>
      <c r="H57" s="285"/>
      <c r="I57" s="268"/>
      <c r="J57" s="268"/>
      <c r="K57" s="268"/>
      <c r="L57" s="268"/>
      <c r="M57" s="268"/>
      <c r="N57" s="268"/>
      <c r="O57" s="267"/>
      <c r="P57" s="268"/>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780</v>
      </c>
      <c r="P58" s="250" t="s">
        <v>304</v>
      </c>
      <c r="Q58" s="334"/>
      <c r="R58" s="337"/>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335"/>
      <c r="R59" s="338"/>
      <c r="S59" s="323"/>
      <c r="V59" s="257"/>
    </row>
    <row r="60" spans="1:26" ht="339.65" customHeight="1" thickBot="1" x14ac:dyDescent="0.65">
      <c r="A60" s="291"/>
      <c r="B60" s="261"/>
      <c r="C60" s="145" t="s">
        <v>373</v>
      </c>
      <c r="D60" s="134" t="s">
        <v>304</v>
      </c>
      <c r="E60" s="294"/>
      <c r="F60" s="285"/>
      <c r="G60" s="285"/>
      <c r="H60" s="285"/>
      <c r="I60" s="268"/>
      <c r="J60" s="268"/>
      <c r="K60" s="268"/>
      <c r="L60" s="268"/>
      <c r="M60" s="268"/>
      <c r="N60" s="268"/>
      <c r="O60" s="267"/>
      <c r="P60" s="268"/>
      <c r="Q60" s="336"/>
      <c r="R60" s="339"/>
      <c r="S60" s="323"/>
      <c r="V60" s="272"/>
    </row>
    <row r="61" spans="1:26" x14ac:dyDescent="0.6">
      <c r="A61" s="289" t="s">
        <v>102</v>
      </c>
      <c r="B61" s="259" t="s">
        <v>123</v>
      </c>
      <c r="C61" s="133" t="s">
        <v>374</v>
      </c>
      <c r="D61" s="133" t="s">
        <v>305</v>
      </c>
      <c r="E61" s="292" t="s">
        <v>305</v>
      </c>
      <c r="F61" s="283">
        <f ca="1">COUNTIFS(INDIRECT("RAG!$C$"&amp;$V12&amp;":$BB$"&amp;$V12),F$11,RAG!$C$3:$BB$3,$B61)</f>
        <v>2</v>
      </c>
      <c r="G61" s="283">
        <f ca="1">COUNTIFS(INDIRECT("RAG!$C$"&amp;$V12&amp;":$BB$"&amp;$V12),G$11,RAG!$C$3:$BB$3,$B61)</f>
        <v>0</v>
      </c>
      <c r="H61" s="283">
        <f ca="1">COUNTIFS(INDIRECT("RAG!$C$"&amp;$V12&amp;":$BB$"&amp;$V12),H$11,RAG!$C$3:$BB$3,$B61)</f>
        <v>3</v>
      </c>
      <c r="I61" s="250" t="s">
        <v>249</v>
      </c>
      <c r="J61" s="250" t="s">
        <v>249</v>
      </c>
      <c r="K61" s="250" t="s">
        <v>249</v>
      </c>
      <c r="L61" s="250" t="s">
        <v>249</v>
      </c>
      <c r="M61" s="250" t="s">
        <v>249</v>
      </c>
      <c r="N61" s="250" t="s">
        <v>280</v>
      </c>
      <c r="O61" s="286" t="s">
        <v>781</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87"/>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87"/>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87"/>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87"/>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87"/>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87"/>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88"/>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2"/>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2"/>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2"/>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2"/>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2"/>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530</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308</v>
      </c>
      <c r="L81" s="250" t="s">
        <v>309</v>
      </c>
      <c r="M81" s="250" t="s">
        <v>310</v>
      </c>
      <c r="N81" s="250" t="s">
        <v>279</v>
      </c>
      <c r="O81" s="265" t="s">
        <v>724</v>
      </c>
      <c r="P81" s="250" t="s">
        <v>304</v>
      </c>
      <c r="Q81" s="253"/>
      <c r="R81" s="253"/>
      <c r="S81" s="323"/>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54"/>
      <c r="R82" s="254"/>
      <c r="S82" s="323"/>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54"/>
      <c r="S83" s="323"/>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54"/>
      <c r="S84" s="323"/>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54"/>
      <c r="S85" s="323"/>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54"/>
      <c r="S86" s="323"/>
      <c r="V86" s="257"/>
    </row>
    <row r="87" spans="1:26" ht="52.5" thickBot="1" x14ac:dyDescent="0.65">
      <c r="A87" s="280"/>
      <c r="B87" s="261"/>
      <c r="C87" s="145" t="s">
        <v>407</v>
      </c>
      <c r="D87" s="134" t="s">
        <v>304</v>
      </c>
      <c r="E87" s="278"/>
      <c r="F87" s="261"/>
      <c r="G87" s="261"/>
      <c r="H87" s="261"/>
      <c r="I87" s="268"/>
      <c r="J87" s="268"/>
      <c r="K87" s="268"/>
      <c r="L87" s="268"/>
      <c r="M87" s="268"/>
      <c r="N87" s="268"/>
      <c r="O87" s="267"/>
      <c r="P87" s="268"/>
      <c r="Q87" s="282"/>
      <c r="R87" s="282"/>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97.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vEc4khRnCwfZNcUP7h/SldR2Pc1yxfUwHlIHLRNlrokkOSEiKIJgMuPsyQKdEdzuetnK3mSheV2ObuuI7G8zpg==" saltValue="2n8NlBtQKd8wh7nFjOfxC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397" priority="1">
      <formula>$D12="No"</formula>
    </cfRule>
  </conditionalFormatting>
  <conditionalFormatting sqref="F12:F91">
    <cfRule type="cellIs" dxfId="1396" priority="10" operator="greaterThan">
      <formula>0</formula>
    </cfRule>
  </conditionalFormatting>
  <conditionalFormatting sqref="G12:G91">
    <cfRule type="cellIs" dxfId="1395" priority="9" operator="greaterThan">
      <formula>0</formula>
    </cfRule>
  </conditionalFormatting>
  <conditionalFormatting sqref="H12:H91">
    <cfRule type="cellIs" dxfId="1394" priority="8" operator="greaterThan">
      <formula>0</formula>
    </cfRule>
  </conditionalFormatting>
  <conditionalFormatting sqref="N12">
    <cfRule type="cellIs" dxfId="1393" priority="45" operator="equal">
      <formula>"Significant Positive"</formula>
    </cfRule>
    <cfRule type="cellIs" dxfId="1392" priority="46" operator="equal">
      <formula>"Neutral"</formula>
    </cfRule>
    <cfRule type="cellIs" dxfId="1391" priority="42" operator="equal">
      <formula>"Minor Negative"</formula>
    </cfRule>
    <cfRule type="cellIs" dxfId="1390" priority="43" operator="equal">
      <formula>"Significant Negative"</formula>
    </cfRule>
    <cfRule type="cellIs" dxfId="1389" priority="44" operator="equal">
      <formula>"Minor Positive"</formula>
    </cfRule>
  </conditionalFormatting>
  <conditionalFormatting sqref="N22">
    <cfRule type="cellIs" dxfId="1388" priority="52" operator="equal">
      <formula>"Significant Positive"</formula>
    </cfRule>
    <cfRule type="cellIs" dxfId="1387" priority="50" operator="equal">
      <formula>"Neutral"</formula>
    </cfRule>
    <cfRule type="cellIs" dxfId="1386" priority="49" operator="equal">
      <formula>"Uncertain"</formula>
    </cfRule>
    <cfRule type="cellIs" dxfId="1385" priority="48" operator="equal">
      <formula>"Minor Negative"</formula>
    </cfRule>
    <cfRule type="cellIs" dxfId="1384" priority="51" operator="equal">
      <formula>"Minor Positive"</formula>
    </cfRule>
    <cfRule type="cellIs" dxfId="1383" priority="47" operator="equal">
      <formula>"Significant Negative"</formula>
    </cfRule>
  </conditionalFormatting>
  <conditionalFormatting sqref="N24">
    <cfRule type="cellIs" dxfId="1382" priority="2" operator="equal">
      <formula>"Significant Negative"</formula>
    </cfRule>
    <cfRule type="cellIs" dxfId="1381" priority="3" operator="equal">
      <formula>"Minor Negative"</formula>
    </cfRule>
    <cfRule type="cellIs" dxfId="1380" priority="4" operator="equal">
      <formula>"Uncertain"</formula>
    </cfRule>
    <cfRule type="cellIs" dxfId="1379" priority="5" operator="equal">
      <formula>"Neutral"</formula>
    </cfRule>
    <cfRule type="cellIs" dxfId="1378" priority="6" operator="equal">
      <formula>"Minor Positive"</formula>
    </cfRule>
    <cfRule type="cellIs" dxfId="1377" priority="7" operator="equal">
      <formula>"Significant Positive"</formula>
    </cfRule>
  </conditionalFormatting>
  <conditionalFormatting sqref="N32">
    <cfRule type="cellIs" dxfId="1376" priority="58" operator="equal">
      <formula>"Significant Positive"</formula>
    </cfRule>
    <cfRule type="cellIs" dxfId="1375" priority="53" operator="equal">
      <formula>"Significant Negative"</formula>
    </cfRule>
    <cfRule type="cellIs" dxfId="1374" priority="54" operator="equal">
      <formula>"Minor Negative"</formula>
    </cfRule>
    <cfRule type="cellIs" dxfId="1373" priority="55" operator="equal">
      <formula>"Uncertain"</formula>
    </cfRule>
    <cfRule type="cellIs" dxfId="1372" priority="56" operator="equal">
      <formula>"Neutral"</formula>
    </cfRule>
    <cfRule type="cellIs" dxfId="1371" priority="57" operator="equal">
      <formula>"Minor Positive"</formula>
    </cfRule>
  </conditionalFormatting>
  <conditionalFormatting sqref="N40">
    <cfRule type="cellIs" dxfId="1370" priority="69" operator="equal">
      <formula>"Minor Positive"</formula>
    </cfRule>
    <cfRule type="cellIs" dxfId="1369" priority="65" operator="equal">
      <formula>"Significant Negative"</formula>
    </cfRule>
    <cfRule type="cellIs" dxfId="1368" priority="66" operator="equal">
      <formula>"Minor Negative"</formula>
    </cfRule>
    <cfRule type="cellIs" dxfId="1367" priority="67" operator="equal">
      <formula>"Uncertain"</formula>
    </cfRule>
    <cfRule type="cellIs" dxfId="1366" priority="70" operator="equal">
      <formula>"Significant Positive"</formula>
    </cfRule>
    <cfRule type="cellIs" dxfId="1365" priority="68" operator="equal">
      <formula>"Neutral"</formula>
    </cfRule>
  </conditionalFormatting>
  <conditionalFormatting sqref="N46">
    <cfRule type="cellIs" dxfId="1364" priority="117" operator="equal">
      <formula>"Minor Positive"</formula>
    </cfRule>
    <cfRule type="cellIs" dxfId="1363" priority="113" operator="equal">
      <formula>"Significant Negative"</formula>
    </cfRule>
    <cfRule type="cellIs" dxfId="1362" priority="114" operator="equal">
      <formula>"Minor Negative"</formula>
    </cfRule>
    <cfRule type="cellIs" dxfId="1361" priority="115" operator="equal">
      <formula>"Uncertain"</formula>
    </cfRule>
    <cfRule type="cellIs" dxfId="1360" priority="116" operator="equal">
      <formula>"Neutral"</formula>
    </cfRule>
    <cfRule type="cellIs" dxfId="1359" priority="118" operator="equal">
      <formula>"Significant Positive"</formula>
    </cfRule>
  </conditionalFormatting>
  <conditionalFormatting sqref="N51">
    <cfRule type="cellIs" dxfId="1358" priority="71" operator="equal">
      <formula>"Significant Negative"</formula>
    </cfRule>
    <cfRule type="cellIs" dxfId="1357" priority="73" operator="equal">
      <formula>"Uncertain"</formula>
    </cfRule>
    <cfRule type="cellIs" dxfId="1356" priority="74" operator="equal">
      <formula>"Neutral"</formula>
    </cfRule>
    <cfRule type="cellIs" dxfId="1355" priority="75" operator="equal">
      <formula>"Minor Positive"</formula>
    </cfRule>
    <cfRule type="cellIs" dxfId="1354" priority="72" operator="equal">
      <formula>"Minor Negative"</formula>
    </cfRule>
    <cfRule type="cellIs" dxfId="1353" priority="76" operator="equal">
      <formula>"Significant Positive"</formula>
    </cfRule>
  </conditionalFormatting>
  <conditionalFormatting sqref="N53">
    <cfRule type="cellIs" dxfId="1352" priority="163" operator="equal">
      <formula>"Minor Negative"</formula>
    </cfRule>
    <cfRule type="cellIs" dxfId="1351" priority="162" operator="equal">
      <formula>"Significant Negative"</formula>
    </cfRule>
    <cfRule type="cellIs" dxfId="1350" priority="164" operator="equal">
      <formula>"Uncertain"</formula>
    </cfRule>
    <cfRule type="cellIs" dxfId="1349" priority="165" operator="equal">
      <formula>"Neutral"</formula>
    </cfRule>
    <cfRule type="cellIs" dxfId="1348" priority="166" operator="equal">
      <formula>"Minor Positive"</formula>
    </cfRule>
    <cfRule type="cellIs" dxfId="1347" priority="167" operator="equal">
      <formula>"Significant Positive"</formula>
    </cfRule>
  </conditionalFormatting>
  <conditionalFormatting sqref="N58">
    <cfRule type="cellIs" dxfId="1346" priority="23" operator="equal">
      <formula>"Uncertain"</formula>
    </cfRule>
    <cfRule type="cellIs" dxfId="1345" priority="24" operator="equal">
      <formula>"Neutral"</formula>
    </cfRule>
    <cfRule type="cellIs" dxfId="1344" priority="25" operator="equal">
      <formula>"Minor Positive"</formula>
    </cfRule>
    <cfRule type="cellIs" dxfId="1343" priority="26" operator="equal">
      <formula>"Significant Positive"</formula>
    </cfRule>
    <cfRule type="cellIs" dxfId="1342" priority="21" operator="equal">
      <formula>"Significant Negative"</formula>
    </cfRule>
    <cfRule type="cellIs" dxfId="1341" priority="22" operator="equal">
      <formula>"Minor Negative"</formula>
    </cfRule>
  </conditionalFormatting>
  <conditionalFormatting sqref="N61">
    <cfRule type="cellIs" dxfId="1340" priority="89" operator="equal">
      <formula>"Significant Negative"</formula>
    </cfRule>
    <cfRule type="cellIs" dxfId="1339" priority="90" operator="equal">
      <formula>"Minor Negative"</formula>
    </cfRule>
    <cfRule type="cellIs" dxfId="1338" priority="91" operator="equal">
      <formula>"Uncertain"</formula>
    </cfRule>
    <cfRule type="cellIs" dxfId="1337" priority="92" operator="equal">
      <formula>"Neutral"</formula>
    </cfRule>
    <cfRule type="cellIs" dxfId="1336" priority="93" operator="equal">
      <formula>"Minor Positive"</formula>
    </cfRule>
    <cfRule type="cellIs" dxfId="1335" priority="94" operator="equal">
      <formula>"Significant Positive"</formula>
    </cfRule>
  </conditionalFormatting>
  <conditionalFormatting sqref="N69">
    <cfRule type="cellIs" dxfId="1334" priority="31" operator="equal">
      <formula>"Minor Positive"</formula>
    </cfRule>
    <cfRule type="cellIs" dxfId="1333" priority="30" operator="equal">
      <formula>"Neutral"</formula>
    </cfRule>
    <cfRule type="cellIs" dxfId="1332" priority="29" operator="equal">
      <formula>"Uncertain"</formula>
    </cfRule>
    <cfRule type="cellIs" dxfId="1331" priority="28" operator="equal">
      <formula>"Minor Negative"</formula>
    </cfRule>
    <cfRule type="cellIs" dxfId="1330" priority="27" operator="equal">
      <formula>"Significant Negative"</formula>
    </cfRule>
    <cfRule type="cellIs" dxfId="1329" priority="32" operator="equal">
      <formula>"Significant Positive"</formula>
    </cfRule>
  </conditionalFormatting>
  <conditionalFormatting sqref="N76">
    <cfRule type="cellIs" dxfId="1328" priority="179" operator="equal">
      <formula>"Significant Positive"</formula>
    </cfRule>
    <cfRule type="cellIs" dxfId="1327" priority="174" operator="equal">
      <formula>"Significant Negative"</formula>
    </cfRule>
    <cfRule type="cellIs" dxfId="1326" priority="175" operator="equal">
      <formula>"Minor Negative"</formula>
    </cfRule>
    <cfRule type="cellIs" dxfId="1325" priority="176" operator="equal">
      <formula>"Uncertain"</formula>
    </cfRule>
    <cfRule type="cellIs" dxfId="1324" priority="177" operator="equal">
      <formula>"Neutral"</formula>
    </cfRule>
    <cfRule type="cellIs" dxfId="1323" priority="178" operator="equal">
      <formula>"Minor Positive"</formula>
    </cfRule>
  </conditionalFormatting>
  <conditionalFormatting sqref="N81">
    <cfRule type="cellIs" dxfId="1322" priority="83" operator="equal">
      <formula>"Significant Negative"</formula>
    </cfRule>
    <cfRule type="cellIs" dxfId="1321" priority="84" operator="equal">
      <formula>"Minor Negative"</formula>
    </cfRule>
    <cfRule type="cellIs" dxfId="1320" priority="85" operator="equal">
      <formula>"Uncertain"</formula>
    </cfRule>
    <cfRule type="cellIs" dxfId="1319" priority="86" operator="equal">
      <formula>"Neutral"</formula>
    </cfRule>
    <cfRule type="cellIs" dxfId="1318" priority="87" operator="equal">
      <formula>"Minor Positive"</formula>
    </cfRule>
    <cfRule type="cellIs" dxfId="1317" priority="88" operator="equal">
      <formula>"Significant Positive"</formula>
    </cfRule>
  </conditionalFormatting>
  <conditionalFormatting sqref="N88">
    <cfRule type="cellIs" dxfId="1316" priority="101" operator="equal">
      <formula>"Significant Negative"</formula>
    </cfRule>
    <cfRule type="cellIs" dxfId="1315" priority="102" operator="equal">
      <formula>"Minor Negative"</formula>
    </cfRule>
    <cfRule type="cellIs" dxfId="1314" priority="103" operator="equal">
      <formula>"Uncertain"</formula>
    </cfRule>
    <cfRule type="cellIs" dxfId="1313" priority="105" operator="equal">
      <formula>"Minor Positive"</formula>
    </cfRule>
    <cfRule type="cellIs" dxfId="1312" priority="106" operator="equal">
      <formula>"Significant Positive"</formula>
    </cfRule>
    <cfRule type="cellIs" dxfId="1311" priority="104" operator="equal">
      <formula>"Neutral"</formula>
    </cfRule>
  </conditionalFormatting>
  <dataValidations count="10">
    <dataValidation type="list" allowBlank="1" showInputMessage="1" showErrorMessage="1" sqref="I12:I91" xr:uid="{75C306CB-5587-4820-86A6-A7F8CFCD5CB9}">
      <formula1>"Direct,Indirect,N/A"</formula1>
    </dataValidation>
    <dataValidation type="list" allowBlank="1" showInputMessage="1" showErrorMessage="1" sqref="J12 J22:J91" xr:uid="{7EBCE1B0-240E-4227-ADED-235DED030059}">
      <formula1>"Low,Medium,High,N/A"</formula1>
    </dataValidation>
    <dataValidation type="list" allowBlank="1" showInputMessage="1" showErrorMessage="1" sqref="K12 K22:K91" xr:uid="{0F3CE62F-9660-4BED-8177-8CB77257288A}">
      <formula1>"Short(&lt;5yrs),Short/Medium,Medium(10yrs),Medium/Long,Long(20+yrs),N/A"</formula1>
    </dataValidation>
    <dataValidation type="list" allowBlank="1" showInputMessage="1" showErrorMessage="1" sqref="L12 L22:L91" xr:uid="{C138E4BA-ED96-4B30-8DF4-70C9169FCEBB}">
      <formula1>"Localised,District-wide,Regional,National,N/A"</formula1>
    </dataValidation>
    <dataValidation type="list" allowBlank="1" showInputMessage="1" showErrorMessage="1" sqref="M12" xr:uid="{2ECE716C-7816-4158-87F5-E0F4389B88D8}">
      <formula1>"Permenant/Irreversible,Permenant/Reversible,Temporary/Irreversible,Temporary/Reversible,N/A"</formula1>
    </dataValidation>
    <dataValidation type="list" allowBlank="1" showInputMessage="1" showErrorMessage="1" sqref="N12 N88:N91 N22:N80" xr:uid="{C4162759-25CB-4B5F-882C-016EC26E4B5A}">
      <formula1>"Significant Positive,Minor Positive,Neutral,Uncertain,Minor Negative,Significant Negative"</formula1>
    </dataValidation>
    <dataValidation type="list" allowBlank="1" showInputMessage="1" showErrorMessage="1" sqref="P88:P91 P69:P75" xr:uid="{591EE6F5-9707-4027-8BC8-CEAF838FEB90}">
      <formula1>"Yes,No"</formula1>
    </dataValidation>
    <dataValidation type="list" allowBlank="1" showInputMessage="1" showErrorMessage="1" sqref="M22:M91" xr:uid="{CE82829C-339E-4025-A845-31F7E54B3D4E}">
      <formula1>"Permanent/Irreversible,Permanant/Reversible,Temporary/Irreversible,Temporary/Reversible,N/A"</formula1>
    </dataValidation>
    <dataValidation type="list" allowBlank="1" showInputMessage="1" showErrorMessage="1" sqref="N81:N87" xr:uid="{89A4C3A6-DD80-42A5-8713-2752035F5AA9}">
      <formula1>"Significant Positive,Minor Positive,Neitral,Uncertain,Minor Negative, Significant Negative"</formula1>
    </dataValidation>
    <dataValidation type="list" allowBlank="1" showInputMessage="1" showErrorMessage="1" sqref="D12:D91" xr:uid="{F78629D5-EBBA-48D1-9DE3-6F40E3BD7D2D}">
      <formula1>"Yes, No"</formula1>
    </dataValidation>
  </dataValidations>
  <pageMargins left="0.7" right="0.7" top="0.75" bottom="0.75" header="0.3" footer="0.3"/>
  <pageSetup orientation="portrait" horizontalDpi="4294967293" verticalDpi="4294967293"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A14DA-4A0C-4A7A-844B-36D1121D35BD}">
  <sheetPr codeName="Sheet14"/>
  <dimension ref="A1:Z97"/>
  <sheetViews>
    <sheetView showGridLines="0" zoomScale="40"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5.453125" style="113" customWidth="1"/>
    <col min="16" max="16" width="16.54296875" style="113" customWidth="1"/>
    <col min="17" max="17" width="40.54296875" style="113" customWidth="1"/>
    <col min="18" max="18" width="50.81640625" style="113" customWidth="1"/>
    <col min="19" max="19" width="35.4531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198</v>
      </c>
      <c r="D1" s="317"/>
      <c r="E1" s="114"/>
      <c r="F1" s="114"/>
      <c r="G1" s="114"/>
      <c r="H1" s="114"/>
      <c r="I1" s="115"/>
      <c r="J1" s="115"/>
      <c r="K1" s="115"/>
      <c r="M1" s="116"/>
      <c r="N1" s="116"/>
      <c r="O1" s="116"/>
    </row>
    <row r="2" spans="1:26" x14ac:dyDescent="0.6">
      <c r="A2" s="112" t="s">
        <v>31</v>
      </c>
      <c r="B2" s="118"/>
      <c r="C2" s="266" t="s">
        <v>782</v>
      </c>
      <c r="D2" s="266"/>
      <c r="E2" s="119"/>
      <c r="F2" s="119"/>
      <c r="G2" s="119"/>
      <c r="H2" s="119"/>
      <c r="M2" s="120"/>
      <c r="N2" s="120"/>
      <c r="O2" s="120"/>
    </row>
    <row r="3" spans="1:26" x14ac:dyDescent="0.6">
      <c r="A3" s="121" t="s">
        <v>32</v>
      </c>
      <c r="B3" s="122"/>
      <c r="C3" s="267" t="s">
        <v>783</v>
      </c>
      <c r="D3" s="267"/>
      <c r="E3" s="119"/>
      <c r="F3" s="119"/>
      <c r="G3" s="119"/>
      <c r="H3" s="119"/>
      <c r="M3" s="120"/>
      <c r="N3" s="120"/>
      <c r="O3" s="120"/>
    </row>
    <row r="4" spans="1:26" x14ac:dyDescent="0.6">
      <c r="A4" s="123" t="s">
        <v>33</v>
      </c>
      <c r="B4" s="124"/>
      <c r="C4" s="318" t="s">
        <v>784</v>
      </c>
      <c r="D4" s="318"/>
      <c r="E4" s="125"/>
      <c r="F4" s="125"/>
      <c r="G4" s="125"/>
      <c r="H4" s="125"/>
      <c r="M4" s="120"/>
      <c r="N4" s="120"/>
      <c r="O4" s="120"/>
    </row>
    <row r="5" spans="1:26" x14ac:dyDescent="0.6">
      <c r="A5" s="121" t="s">
        <v>34</v>
      </c>
      <c r="B5" s="124"/>
      <c r="C5" s="319">
        <v>0.85</v>
      </c>
      <c r="D5" s="320"/>
      <c r="E5" s="125"/>
      <c r="F5" s="125"/>
      <c r="G5" s="125"/>
      <c r="H5" s="125"/>
      <c r="M5" s="120"/>
      <c r="N5" s="120"/>
      <c r="O5" s="120"/>
    </row>
    <row r="6" spans="1:26" ht="113.15" customHeight="1" x14ac:dyDescent="0.6">
      <c r="A6" s="121" t="s">
        <v>35</v>
      </c>
      <c r="B6" s="124"/>
      <c r="C6" s="319" t="s">
        <v>785</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304</v>
      </c>
      <c r="E12" s="293" t="s">
        <v>305</v>
      </c>
      <c r="F12" s="284">
        <f ca="1">COUNTIFS(INDIRECT("RAG!$C$"&amp;$V12&amp;":$BB$"&amp;$V12),F$11,RAG!$C$3:$BB$3,$B12)</f>
        <v>0</v>
      </c>
      <c r="G12" s="306">
        <f ca="1">COUNTIFS(INDIRECT("RAG!$C$"&amp;$V12&amp;":$BB$"&amp;$V12),G$11,RAG!$C$3:$BB$3,$B12)</f>
        <v>1</v>
      </c>
      <c r="H12" s="306">
        <f ca="1">COUNTIFS(INDIRECT("RAG!$C$"&amp;$V12&amp;":$BB$"&amp;$V12),H$11,RAG!$C$3:$BB$3,$B12)</f>
        <v>2</v>
      </c>
      <c r="I12" s="325" t="s">
        <v>306</v>
      </c>
      <c r="J12" s="325" t="s">
        <v>307</v>
      </c>
      <c r="K12" s="325" t="s">
        <v>308</v>
      </c>
      <c r="L12" s="325" t="s">
        <v>309</v>
      </c>
      <c r="M12" s="325" t="s">
        <v>310</v>
      </c>
      <c r="N12" s="268" t="s">
        <v>279</v>
      </c>
      <c r="O12" s="265" t="s">
        <v>786</v>
      </c>
      <c r="P12" s="304" t="s">
        <v>304</v>
      </c>
      <c r="Q12" s="269"/>
      <c r="R12" s="269"/>
      <c r="S12" s="323"/>
      <c r="V12" s="256">
        <f>MATCH(C1, RAG!$B$1:B$55, 0)</f>
        <v>31</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2</v>
      </c>
      <c r="G22" s="283">
        <f ca="1">COUNTIFS(INDIRECT("RAG!$C$"&amp;$V12&amp;":$BB$"&amp;$V12),G$11,RAG!$C$3:$BB$3,$B22)</f>
        <v>0</v>
      </c>
      <c r="H22" s="283">
        <f ca="1">COUNTIFS(INDIRECT("RAG!$C$"&amp;$V12&amp;":$BB$"&amp;$V12),H$11,RAG!$C$3:$BB$3,$B22)</f>
        <v>0</v>
      </c>
      <c r="I22" s="325" t="s">
        <v>306</v>
      </c>
      <c r="J22" s="292" t="s">
        <v>307</v>
      </c>
      <c r="K22" s="292" t="s">
        <v>323</v>
      </c>
      <c r="L22" s="292" t="s">
        <v>309</v>
      </c>
      <c r="M22" s="292" t="s">
        <v>310</v>
      </c>
      <c r="N22" s="250" t="s">
        <v>279</v>
      </c>
      <c r="O22" s="265" t="s">
        <v>787</v>
      </c>
      <c r="P22" s="304" t="s">
        <v>304</v>
      </c>
      <c r="Q22" s="269"/>
      <c r="R22" s="269"/>
      <c r="S22" s="323"/>
      <c r="V22" s="256"/>
      <c r="Z22" s="113" t="str">
        <f>IF(R22&gt;0,B22&amp;":"&amp;R22&amp;"
","")</f>
        <v/>
      </c>
    </row>
    <row r="23" spans="1:26" ht="297"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92" t="s">
        <v>306</v>
      </c>
      <c r="J24" s="292" t="s">
        <v>307</v>
      </c>
      <c r="K24" s="292" t="s">
        <v>308</v>
      </c>
      <c r="L24" s="292" t="s">
        <v>309</v>
      </c>
      <c r="M24" s="292" t="s">
        <v>310</v>
      </c>
      <c r="N24" s="250" t="s">
        <v>279</v>
      </c>
      <c r="O24" s="265" t="s">
        <v>788</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93"/>
      <c r="J25" s="293"/>
      <c r="K25" s="293"/>
      <c r="L25" s="293"/>
      <c r="M25" s="293"/>
      <c r="N25" s="251"/>
      <c r="O25" s="266"/>
      <c r="P25" s="305"/>
      <c r="Q25" s="270"/>
      <c r="R25" s="254"/>
      <c r="S25" s="323"/>
      <c r="V25" s="257"/>
    </row>
    <row r="26" spans="1:26" ht="52" x14ac:dyDescent="0.6">
      <c r="A26" s="290"/>
      <c r="B26" s="260"/>
      <c r="C26" s="137" t="s">
        <v>329</v>
      </c>
      <c r="D26" s="134" t="s">
        <v>305</v>
      </c>
      <c r="E26" s="277"/>
      <c r="F26" s="260"/>
      <c r="G26" s="260"/>
      <c r="H26" s="260"/>
      <c r="I26" s="293"/>
      <c r="J26" s="293"/>
      <c r="K26" s="293"/>
      <c r="L26" s="293"/>
      <c r="M26" s="293"/>
      <c r="N26" s="251"/>
      <c r="O26" s="266"/>
      <c r="P26" s="305"/>
      <c r="Q26" s="270"/>
      <c r="R26" s="254"/>
      <c r="S26" s="323"/>
      <c r="V26" s="257"/>
    </row>
    <row r="27" spans="1:26" ht="52" x14ac:dyDescent="0.6">
      <c r="A27" s="290"/>
      <c r="B27" s="260"/>
      <c r="C27" s="137" t="s">
        <v>330</v>
      </c>
      <c r="D27" s="134" t="s">
        <v>304</v>
      </c>
      <c r="E27" s="277"/>
      <c r="F27" s="260"/>
      <c r="G27" s="260"/>
      <c r="H27" s="260"/>
      <c r="I27" s="293"/>
      <c r="J27" s="293"/>
      <c r="K27" s="293"/>
      <c r="L27" s="293"/>
      <c r="M27" s="293"/>
      <c r="N27" s="251"/>
      <c r="O27" s="266"/>
      <c r="P27" s="305"/>
      <c r="Q27" s="270"/>
      <c r="R27" s="254"/>
      <c r="S27" s="323"/>
      <c r="V27" s="257"/>
    </row>
    <row r="28" spans="1:26" ht="52" x14ac:dyDescent="0.6">
      <c r="A28" s="290"/>
      <c r="B28" s="260"/>
      <c r="C28" s="137" t="s">
        <v>331</v>
      </c>
      <c r="D28" s="134" t="s">
        <v>304</v>
      </c>
      <c r="E28" s="277"/>
      <c r="F28" s="260"/>
      <c r="G28" s="260"/>
      <c r="H28" s="260"/>
      <c r="I28" s="293"/>
      <c r="J28" s="293"/>
      <c r="K28" s="293"/>
      <c r="L28" s="293"/>
      <c r="M28" s="293"/>
      <c r="N28" s="251"/>
      <c r="O28" s="266"/>
      <c r="P28" s="305"/>
      <c r="Q28" s="270"/>
      <c r="R28" s="254"/>
      <c r="S28" s="323"/>
      <c r="V28" s="257"/>
    </row>
    <row r="29" spans="1:26" ht="104" x14ac:dyDescent="0.6">
      <c r="A29" s="290"/>
      <c r="B29" s="260"/>
      <c r="C29" s="137" t="s">
        <v>332</v>
      </c>
      <c r="D29" s="134" t="s">
        <v>304</v>
      </c>
      <c r="E29" s="277"/>
      <c r="F29" s="260"/>
      <c r="G29" s="260"/>
      <c r="H29" s="260"/>
      <c r="I29" s="293"/>
      <c r="J29" s="293"/>
      <c r="K29" s="293"/>
      <c r="L29" s="293"/>
      <c r="M29" s="293"/>
      <c r="N29" s="251"/>
      <c r="O29" s="266"/>
      <c r="P29" s="305"/>
      <c r="Q29" s="270"/>
      <c r="R29" s="254"/>
      <c r="S29" s="323"/>
      <c r="V29" s="257"/>
    </row>
    <row r="30" spans="1:26" ht="52" x14ac:dyDescent="0.6">
      <c r="A30" s="290"/>
      <c r="B30" s="260"/>
      <c r="C30" s="137" t="s">
        <v>333</v>
      </c>
      <c r="D30" s="134" t="s">
        <v>304</v>
      </c>
      <c r="E30" s="277"/>
      <c r="F30" s="260"/>
      <c r="G30" s="260"/>
      <c r="H30" s="260"/>
      <c r="I30" s="293"/>
      <c r="J30" s="293"/>
      <c r="K30" s="293"/>
      <c r="L30" s="293"/>
      <c r="M30" s="293"/>
      <c r="N30" s="251"/>
      <c r="O30" s="266"/>
      <c r="P30" s="305"/>
      <c r="Q30" s="270"/>
      <c r="R30" s="254"/>
      <c r="S30" s="323"/>
      <c r="V30" s="257"/>
    </row>
    <row r="31" spans="1:26" ht="78.5" thickBot="1" x14ac:dyDescent="0.65">
      <c r="A31" s="291"/>
      <c r="B31" s="261"/>
      <c r="C31" s="138" t="s">
        <v>334</v>
      </c>
      <c r="D31" s="134" t="s">
        <v>304</v>
      </c>
      <c r="E31" s="278"/>
      <c r="F31" s="261"/>
      <c r="G31" s="261"/>
      <c r="H31" s="261"/>
      <c r="I31" s="294"/>
      <c r="J31" s="294"/>
      <c r="K31" s="294"/>
      <c r="L31" s="294"/>
      <c r="M31" s="294"/>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789</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50" t="s">
        <v>306</v>
      </c>
      <c r="J40" s="250" t="s">
        <v>307</v>
      </c>
      <c r="K40" s="250" t="s">
        <v>346</v>
      </c>
      <c r="L40" s="250" t="s">
        <v>309</v>
      </c>
      <c r="M40" s="250" t="s">
        <v>310</v>
      </c>
      <c r="N40" s="250" t="s">
        <v>279</v>
      </c>
      <c r="O40" s="265" t="s">
        <v>790</v>
      </c>
      <c r="P40" s="250" t="s">
        <v>305</v>
      </c>
      <c r="Q40" s="253"/>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51"/>
      <c r="J41" s="251"/>
      <c r="K41" s="251"/>
      <c r="L41" s="251"/>
      <c r="M41" s="251"/>
      <c r="N41" s="251"/>
      <c r="O41" s="266"/>
      <c r="P41" s="251"/>
      <c r="Q41" s="254"/>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54"/>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54"/>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54"/>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1</v>
      </c>
      <c r="G46" s="259">
        <f ca="1">COUNTIFS(INDIRECT("RAG!$C$"&amp;$V12&amp;":$BB$"&amp;$V12),G$11,RAG!$C$3:$BB$3,$B46)</f>
        <v>2</v>
      </c>
      <c r="H46" s="259">
        <f ca="1">COUNTIFS(INDIRECT("RAG!$C$"&amp;$V12&amp;":$BB$"&amp;$V12),H$11,RAG!$C$3:$BB$3,$B46)</f>
        <v>4</v>
      </c>
      <c r="I46" s="250" t="s">
        <v>306</v>
      </c>
      <c r="J46" s="250" t="s">
        <v>307</v>
      </c>
      <c r="K46" s="250" t="s">
        <v>308</v>
      </c>
      <c r="L46" s="250" t="s">
        <v>309</v>
      </c>
      <c r="M46" s="250" t="s">
        <v>310</v>
      </c>
      <c r="N46" s="250" t="s">
        <v>279</v>
      </c>
      <c r="O46" s="265" t="s">
        <v>791</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13"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1</v>
      </c>
      <c r="H51" s="259">
        <f ca="1">COUNTIFS(INDIRECT("RAG!$C$"&amp;$V12&amp;":$BB$"&amp;$V12),H$11,RAG!$C$3:$BB$3,$B51)</f>
        <v>3</v>
      </c>
      <c r="I51" s="292" t="s">
        <v>249</v>
      </c>
      <c r="J51" s="292" t="s">
        <v>249</v>
      </c>
      <c r="K51" s="292" t="s">
        <v>249</v>
      </c>
      <c r="L51" s="292" t="s">
        <v>249</v>
      </c>
      <c r="M51" s="292" t="s">
        <v>249</v>
      </c>
      <c r="N51" s="292" t="s">
        <v>280</v>
      </c>
      <c r="O51" s="265" t="s">
        <v>792</v>
      </c>
      <c r="P51" s="283" t="s">
        <v>304</v>
      </c>
      <c r="Q51" s="298"/>
      <c r="R51" s="253"/>
      <c r="S51" s="323"/>
      <c r="V51" s="256"/>
      <c r="Z51" s="113" t="str">
        <f>IF(R51&gt;0,B51&amp;":"&amp;R51&amp;"
","")</f>
        <v/>
      </c>
    </row>
    <row r="52" spans="1:26" ht="325.39999999999998" customHeight="1" thickBot="1" x14ac:dyDescent="0.65">
      <c r="A52" s="291"/>
      <c r="B52" s="261"/>
      <c r="C52" s="138" t="s">
        <v>362</v>
      </c>
      <c r="D52" s="134" t="s">
        <v>305</v>
      </c>
      <c r="E52" s="278"/>
      <c r="F52" s="261"/>
      <c r="G52" s="261"/>
      <c r="H52" s="261"/>
      <c r="I52" s="294"/>
      <c r="J52" s="294"/>
      <c r="K52" s="294"/>
      <c r="L52" s="294"/>
      <c r="M52" s="294"/>
      <c r="N52" s="294"/>
      <c r="O52" s="288"/>
      <c r="P52" s="285"/>
      <c r="Q52" s="300"/>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50" t="s">
        <v>306</v>
      </c>
      <c r="J53" s="250" t="s">
        <v>307</v>
      </c>
      <c r="K53" s="250" t="s">
        <v>308</v>
      </c>
      <c r="L53" s="250" t="s">
        <v>364</v>
      </c>
      <c r="M53" s="250" t="s">
        <v>310</v>
      </c>
      <c r="N53" s="250" t="s">
        <v>279</v>
      </c>
      <c r="O53" s="265" t="s">
        <v>793</v>
      </c>
      <c r="P53" s="250" t="s">
        <v>304</v>
      </c>
      <c r="Q53" s="253"/>
      <c r="R53" s="253"/>
      <c r="S53" s="356"/>
      <c r="V53" s="256"/>
      <c r="Z53" s="113" t="str">
        <f>IF(R53&gt;0,B53&amp;":"&amp;R53&amp;"
","")</f>
        <v/>
      </c>
    </row>
    <row r="54" spans="1:26" ht="52" x14ac:dyDescent="0.6">
      <c r="A54" s="290"/>
      <c r="B54" s="260"/>
      <c r="C54" s="134" t="s">
        <v>366</v>
      </c>
      <c r="D54" s="134" t="s">
        <v>305</v>
      </c>
      <c r="E54" s="293"/>
      <c r="F54" s="284"/>
      <c r="G54" s="284"/>
      <c r="H54" s="284"/>
      <c r="I54" s="251"/>
      <c r="J54" s="251"/>
      <c r="K54" s="251"/>
      <c r="L54" s="251"/>
      <c r="M54" s="251"/>
      <c r="N54" s="251"/>
      <c r="O54" s="266"/>
      <c r="P54" s="251"/>
      <c r="Q54" s="254"/>
      <c r="R54" s="254"/>
      <c r="S54" s="356"/>
      <c r="V54" s="257"/>
    </row>
    <row r="55" spans="1:26" x14ac:dyDescent="0.6">
      <c r="A55" s="290"/>
      <c r="B55" s="260"/>
      <c r="C55" s="142" t="s">
        <v>367</v>
      </c>
      <c r="D55" s="134" t="s">
        <v>304</v>
      </c>
      <c r="E55" s="293"/>
      <c r="F55" s="284"/>
      <c r="G55" s="284"/>
      <c r="H55" s="284"/>
      <c r="I55" s="251"/>
      <c r="J55" s="251"/>
      <c r="K55" s="251"/>
      <c r="L55" s="251"/>
      <c r="M55" s="251"/>
      <c r="N55" s="251"/>
      <c r="O55" s="266"/>
      <c r="P55" s="251"/>
      <c r="Q55" s="254"/>
      <c r="R55" s="254"/>
      <c r="S55" s="356"/>
      <c r="V55" s="257"/>
    </row>
    <row r="56" spans="1:26" x14ac:dyDescent="0.6">
      <c r="A56" s="290"/>
      <c r="B56" s="260"/>
      <c r="C56" s="134" t="s">
        <v>368</v>
      </c>
      <c r="D56" s="134" t="s">
        <v>304</v>
      </c>
      <c r="E56" s="293"/>
      <c r="F56" s="284"/>
      <c r="G56" s="284"/>
      <c r="H56" s="284"/>
      <c r="I56" s="251"/>
      <c r="J56" s="251"/>
      <c r="K56" s="251"/>
      <c r="L56" s="251"/>
      <c r="M56" s="251"/>
      <c r="N56" s="251"/>
      <c r="O56" s="266"/>
      <c r="P56" s="251"/>
      <c r="Q56" s="254"/>
      <c r="R56" s="254"/>
      <c r="S56" s="356"/>
      <c r="V56" s="257"/>
    </row>
    <row r="57" spans="1:26" ht="141" customHeight="1" thickBot="1" x14ac:dyDescent="0.65">
      <c r="A57" s="291"/>
      <c r="B57" s="261"/>
      <c r="C57" s="135" t="s">
        <v>369</v>
      </c>
      <c r="D57" s="134" t="s">
        <v>305</v>
      </c>
      <c r="E57" s="294"/>
      <c r="F57" s="285"/>
      <c r="G57" s="285"/>
      <c r="H57" s="285"/>
      <c r="I57" s="268"/>
      <c r="J57" s="268"/>
      <c r="K57" s="268"/>
      <c r="L57" s="268"/>
      <c r="M57" s="268"/>
      <c r="N57" s="268"/>
      <c r="O57" s="267"/>
      <c r="P57" s="268"/>
      <c r="Q57" s="282"/>
      <c r="R57" s="282"/>
      <c r="S57" s="356"/>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50" t="s">
        <v>282</v>
      </c>
      <c r="O58" s="265" t="s">
        <v>794</v>
      </c>
      <c r="P58" s="250" t="s">
        <v>304</v>
      </c>
      <c r="Q58" s="269"/>
      <c r="R58" s="253"/>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245.5" customHeight="1"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292" t="s">
        <v>249</v>
      </c>
      <c r="J61" s="292" t="s">
        <v>249</v>
      </c>
      <c r="K61" s="292" t="s">
        <v>249</v>
      </c>
      <c r="L61" s="292" t="s">
        <v>249</v>
      </c>
      <c r="M61" s="292" t="s">
        <v>249</v>
      </c>
      <c r="N61" s="292" t="s">
        <v>280</v>
      </c>
      <c r="O61" s="265" t="s">
        <v>795</v>
      </c>
      <c r="P61" s="292" t="s">
        <v>304</v>
      </c>
      <c r="Q61" s="298"/>
      <c r="R61" s="298"/>
      <c r="S61" s="323"/>
      <c r="V61" s="301"/>
      <c r="Z61" s="113" t="str">
        <f>IF(R61&gt;0,B61&amp;":"&amp;R61&amp;"
","")</f>
        <v/>
      </c>
    </row>
    <row r="62" spans="1:26" ht="52" x14ac:dyDescent="0.6">
      <c r="A62" s="290"/>
      <c r="B62" s="260"/>
      <c r="C62" s="134" t="s">
        <v>377</v>
      </c>
      <c r="D62" s="134" t="s">
        <v>305</v>
      </c>
      <c r="E62" s="293"/>
      <c r="F62" s="284"/>
      <c r="G62" s="284"/>
      <c r="H62" s="284"/>
      <c r="I62" s="293"/>
      <c r="J62" s="293"/>
      <c r="K62" s="293"/>
      <c r="L62" s="293"/>
      <c r="M62" s="293"/>
      <c r="N62" s="293"/>
      <c r="O62" s="287"/>
      <c r="P62" s="293"/>
      <c r="Q62" s="299"/>
      <c r="R62" s="299"/>
      <c r="S62" s="323"/>
      <c r="V62" s="302"/>
    </row>
    <row r="63" spans="1:26" x14ac:dyDescent="0.6">
      <c r="A63" s="290"/>
      <c r="B63" s="260"/>
      <c r="C63" s="134" t="s">
        <v>378</v>
      </c>
      <c r="D63" s="134" t="s">
        <v>305</v>
      </c>
      <c r="E63" s="293"/>
      <c r="F63" s="284"/>
      <c r="G63" s="284"/>
      <c r="H63" s="284"/>
      <c r="I63" s="293"/>
      <c r="J63" s="293"/>
      <c r="K63" s="293"/>
      <c r="L63" s="293"/>
      <c r="M63" s="293"/>
      <c r="N63" s="293"/>
      <c r="O63" s="287"/>
      <c r="P63" s="293"/>
      <c r="Q63" s="299"/>
      <c r="R63" s="299"/>
      <c r="S63" s="323"/>
      <c r="V63" s="302"/>
    </row>
    <row r="64" spans="1:26" ht="52" x14ac:dyDescent="0.6">
      <c r="A64" s="290"/>
      <c r="B64" s="260"/>
      <c r="C64" s="134" t="s">
        <v>379</v>
      </c>
      <c r="D64" s="134" t="s">
        <v>305</v>
      </c>
      <c r="E64" s="293"/>
      <c r="F64" s="284"/>
      <c r="G64" s="284"/>
      <c r="H64" s="284"/>
      <c r="I64" s="293"/>
      <c r="J64" s="293"/>
      <c r="K64" s="293"/>
      <c r="L64" s="293"/>
      <c r="M64" s="293"/>
      <c r="N64" s="293"/>
      <c r="O64" s="287"/>
      <c r="P64" s="293"/>
      <c r="Q64" s="299"/>
      <c r="R64" s="299"/>
      <c r="S64" s="323"/>
      <c r="V64" s="302"/>
    </row>
    <row r="65" spans="1:26" x14ac:dyDescent="0.6">
      <c r="A65" s="290"/>
      <c r="B65" s="260"/>
      <c r="C65" s="134" t="s">
        <v>380</v>
      </c>
      <c r="D65" s="134" t="s">
        <v>304</v>
      </c>
      <c r="E65" s="293"/>
      <c r="F65" s="284"/>
      <c r="G65" s="284"/>
      <c r="H65" s="284"/>
      <c r="I65" s="293"/>
      <c r="J65" s="293"/>
      <c r="K65" s="293"/>
      <c r="L65" s="293"/>
      <c r="M65" s="293"/>
      <c r="N65" s="293"/>
      <c r="O65" s="287"/>
      <c r="P65" s="293"/>
      <c r="Q65" s="299"/>
      <c r="R65" s="299"/>
      <c r="S65" s="323"/>
      <c r="V65" s="302"/>
    </row>
    <row r="66" spans="1:26" x14ac:dyDescent="0.6">
      <c r="A66" s="290"/>
      <c r="B66" s="260"/>
      <c r="C66" s="134" t="s">
        <v>381</v>
      </c>
      <c r="D66" s="134" t="s">
        <v>304</v>
      </c>
      <c r="E66" s="293"/>
      <c r="F66" s="284"/>
      <c r="G66" s="284"/>
      <c r="H66" s="284"/>
      <c r="I66" s="293"/>
      <c r="J66" s="293"/>
      <c r="K66" s="293"/>
      <c r="L66" s="293"/>
      <c r="M66" s="293"/>
      <c r="N66" s="293"/>
      <c r="O66" s="287"/>
      <c r="P66" s="293"/>
      <c r="Q66" s="299"/>
      <c r="R66" s="299"/>
      <c r="S66" s="323"/>
      <c r="V66" s="302"/>
    </row>
    <row r="67" spans="1:26" ht="78" x14ac:dyDescent="0.6">
      <c r="A67" s="290"/>
      <c r="B67" s="260"/>
      <c r="C67" s="134" t="s">
        <v>382</v>
      </c>
      <c r="D67" s="134" t="s">
        <v>304</v>
      </c>
      <c r="E67" s="293"/>
      <c r="F67" s="284"/>
      <c r="G67" s="284"/>
      <c r="H67" s="284"/>
      <c r="I67" s="293"/>
      <c r="J67" s="293"/>
      <c r="K67" s="293"/>
      <c r="L67" s="293"/>
      <c r="M67" s="293"/>
      <c r="N67" s="293"/>
      <c r="O67" s="287"/>
      <c r="P67" s="293"/>
      <c r="Q67" s="299"/>
      <c r="R67" s="299"/>
      <c r="S67" s="323"/>
      <c r="V67" s="302"/>
    </row>
    <row r="68" spans="1:26" ht="33.65" customHeight="1" thickBot="1" x14ac:dyDescent="0.65">
      <c r="A68" s="291"/>
      <c r="B68" s="261"/>
      <c r="C68" s="135" t="s">
        <v>383</v>
      </c>
      <c r="D68" s="134" t="s">
        <v>305</v>
      </c>
      <c r="E68" s="294"/>
      <c r="F68" s="285"/>
      <c r="G68" s="285"/>
      <c r="H68" s="285"/>
      <c r="I68" s="294"/>
      <c r="J68" s="294"/>
      <c r="K68" s="294"/>
      <c r="L68" s="294"/>
      <c r="M68" s="294"/>
      <c r="N68" s="294"/>
      <c r="O68" s="288"/>
      <c r="P68" s="294"/>
      <c r="Q68" s="300"/>
      <c r="R68" s="300"/>
      <c r="S68" s="323"/>
      <c r="V68" s="303"/>
    </row>
    <row r="69" spans="1:26" ht="33.65" customHeight="1"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2</v>
      </c>
      <c r="H69" s="283">
        <f ca="1">COUNTIFS(INDIRECT("RAG!$C$"&amp;$V12&amp;":$BB$"&amp;$V12),H$11,RAG!$C$3:$BB$3,$B69)</f>
        <v>3</v>
      </c>
      <c r="I69" s="250" t="s">
        <v>306</v>
      </c>
      <c r="J69" s="250" t="s">
        <v>307</v>
      </c>
      <c r="K69" s="250" t="s">
        <v>308</v>
      </c>
      <c r="L69" s="250" t="s">
        <v>309</v>
      </c>
      <c r="M69" s="250" t="s">
        <v>310</v>
      </c>
      <c r="N69" s="250" t="s">
        <v>282</v>
      </c>
      <c r="O69" s="286" t="s">
        <v>796</v>
      </c>
      <c r="P69" s="250" t="s">
        <v>304</v>
      </c>
      <c r="Q69" s="253"/>
      <c r="R69" s="253"/>
      <c r="S69" s="323"/>
      <c r="V69" s="256"/>
      <c r="Z69" s="113" t="str">
        <f>IF(R69&gt;0,B69&amp;":"&amp;R69&amp;"
","")</f>
        <v/>
      </c>
    </row>
    <row r="70" spans="1:26" ht="33.65" customHeight="1"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33.65" customHeight="1"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169.75"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86" t="s">
        <v>797</v>
      </c>
      <c r="P81" s="292" t="s">
        <v>304</v>
      </c>
      <c r="Q81" s="298"/>
      <c r="R81" s="253"/>
      <c r="S81" s="324"/>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87"/>
      <c r="P82" s="293"/>
      <c r="Q82" s="299"/>
      <c r="R82" s="254"/>
      <c r="S82" s="324"/>
      <c r="V82" s="257"/>
    </row>
    <row r="83" spans="1:26" x14ac:dyDescent="0.6">
      <c r="A83" s="274"/>
      <c r="B83" s="260"/>
      <c r="C83" s="140" t="s">
        <v>403</v>
      </c>
      <c r="D83" s="134" t="s">
        <v>304</v>
      </c>
      <c r="E83" s="277"/>
      <c r="F83" s="260"/>
      <c r="G83" s="260"/>
      <c r="H83" s="260"/>
      <c r="I83" s="263"/>
      <c r="J83" s="263"/>
      <c r="K83" s="263"/>
      <c r="L83" s="263"/>
      <c r="M83" s="263"/>
      <c r="N83" s="263"/>
      <c r="O83" s="287"/>
      <c r="P83" s="293"/>
      <c r="Q83" s="299"/>
      <c r="R83" s="254"/>
      <c r="S83" s="324"/>
      <c r="V83" s="257"/>
    </row>
    <row r="84" spans="1:26" x14ac:dyDescent="0.6">
      <c r="A84" s="274"/>
      <c r="B84" s="260"/>
      <c r="C84" s="147" t="s">
        <v>404</v>
      </c>
      <c r="D84" s="134" t="s">
        <v>304</v>
      </c>
      <c r="E84" s="277"/>
      <c r="F84" s="260"/>
      <c r="G84" s="260"/>
      <c r="H84" s="260"/>
      <c r="I84" s="263"/>
      <c r="J84" s="263"/>
      <c r="K84" s="263"/>
      <c r="L84" s="263"/>
      <c r="M84" s="263"/>
      <c r="N84" s="263"/>
      <c r="O84" s="287"/>
      <c r="P84" s="293"/>
      <c r="Q84" s="299"/>
      <c r="R84" s="254"/>
      <c r="S84" s="324"/>
      <c r="V84" s="257"/>
    </row>
    <row r="85" spans="1:26" ht="78" x14ac:dyDescent="0.6">
      <c r="A85" s="274"/>
      <c r="B85" s="260"/>
      <c r="C85" s="147" t="s">
        <v>405</v>
      </c>
      <c r="D85" s="134" t="s">
        <v>304</v>
      </c>
      <c r="E85" s="277"/>
      <c r="F85" s="260"/>
      <c r="G85" s="260"/>
      <c r="H85" s="260"/>
      <c r="I85" s="263"/>
      <c r="J85" s="263"/>
      <c r="K85" s="263"/>
      <c r="L85" s="263"/>
      <c r="M85" s="263"/>
      <c r="N85" s="263"/>
      <c r="O85" s="287"/>
      <c r="P85" s="293"/>
      <c r="Q85" s="299"/>
      <c r="R85" s="254"/>
      <c r="S85" s="324"/>
      <c r="V85" s="257"/>
    </row>
    <row r="86" spans="1:26" ht="78" x14ac:dyDescent="0.6">
      <c r="A86" s="274"/>
      <c r="B86" s="260"/>
      <c r="C86" s="147" t="s">
        <v>406</v>
      </c>
      <c r="D86" s="134" t="s">
        <v>305</v>
      </c>
      <c r="E86" s="277"/>
      <c r="F86" s="260"/>
      <c r="G86" s="260"/>
      <c r="H86" s="260"/>
      <c r="I86" s="263"/>
      <c r="J86" s="263"/>
      <c r="K86" s="263"/>
      <c r="L86" s="263"/>
      <c r="M86" s="263"/>
      <c r="N86" s="263"/>
      <c r="O86" s="287"/>
      <c r="P86" s="293"/>
      <c r="Q86" s="299"/>
      <c r="R86" s="254"/>
      <c r="S86" s="324"/>
      <c r="V86" s="257"/>
    </row>
    <row r="87" spans="1:26" ht="90.65" customHeight="1" thickBot="1" x14ac:dyDescent="0.65">
      <c r="A87" s="280"/>
      <c r="B87" s="261"/>
      <c r="C87" s="145" t="s">
        <v>407</v>
      </c>
      <c r="D87" s="134" t="s">
        <v>304</v>
      </c>
      <c r="E87" s="278"/>
      <c r="F87" s="261"/>
      <c r="G87" s="261"/>
      <c r="H87" s="261"/>
      <c r="I87" s="279"/>
      <c r="J87" s="279"/>
      <c r="K87" s="279"/>
      <c r="L87" s="279"/>
      <c r="M87" s="279"/>
      <c r="N87" s="279"/>
      <c r="O87" s="288"/>
      <c r="P87" s="294"/>
      <c r="Q87" s="300"/>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97.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idden="1" x14ac:dyDescent="0.6"/>
    <row r="93" spans="1:26" hidden="1" x14ac:dyDescent="0.6"/>
    <row r="94" spans="1:26" s="153" customFormat="1" hidden="1" x14ac:dyDescent="0.6">
      <c r="A94" s="113"/>
      <c r="B94" s="113"/>
      <c r="C94" s="113"/>
      <c r="D94" s="113"/>
      <c r="E94" s="113"/>
      <c r="F94" s="113"/>
      <c r="G94" s="113"/>
      <c r="H94" s="113"/>
      <c r="I94" s="113"/>
      <c r="J94" s="113"/>
      <c r="K94" s="113"/>
      <c r="L94" s="113"/>
      <c r="M94" s="113"/>
      <c r="N94" s="113"/>
      <c r="O94" s="113"/>
      <c r="P94" s="113"/>
      <c r="Q94" s="113"/>
      <c r="R94" s="113"/>
      <c r="S94" s="152"/>
    </row>
    <row r="95" spans="1:26" hidden="1" x14ac:dyDescent="0.6"/>
    <row r="96" spans="1:26" hidden="1" x14ac:dyDescent="0.6"/>
    <row r="97" hidden="1" x14ac:dyDescent="0.6"/>
  </sheetData>
  <sheetProtection algorithmName="SHA-512" hashValue="ed0G7fLn8rDw9GlI88cPXZgZyPmruGe6UKI//g2jzvNGMpQcpWwIMQOD2jIdwngw+ZAIR8HwyPzOsHo7e/GAQQ==" saltValue="XSJWLWPFLre0IQQAmeCz7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8:S60"/>
    <mergeCell ref="S61:S68"/>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S53:S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310" priority="7">
      <formula>$D12="No"</formula>
    </cfRule>
  </conditionalFormatting>
  <conditionalFormatting sqref="F12:F91">
    <cfRule type="cellIs" dxfId="1309" priority="10" operator="greaterThan">
      <formula>0</formula>
    </cfRule>
  </conditionalFormatting>
  <conditionalFormatting sqref="G12:G91">
    <cfRule type="cellIs" dxfId="1308" priority="9" operator="greaterThan">
      <formula>0</formula>
    </cfRule>
  </conditionalFormatting>
  <conditionalFormatting sqref="H12:H91">
    <cfRule type="cellIs" dxfId="1307" priority="8" operator="greaterThan">
      <formula>0</formula>
    </cfRule>
  </conditionalFormatting>
  <conditionalFormatting sqref="N12">
    <cfRule type="cellIs" dxfId="1306" priority="89" operator="equal">
      <formula>"Minor Negative"</formula>
    </cfRule>
    <cfRule type="cellIs" dxfId="1305" priority="90" operator="equal">
      <formula>"Significant Negative"</formula>
    </cfRule>
    <cfRule type="cellIs" dxfId="1304" priority="91" operator="equal">
      <formula>"Minor Positive"</formula>
    </cfRule>
    <cfRule type="cellIs" dxfId="1303" priority="92" operator="equal">
      <formula>"Significant Positive"</formula>
    </cfRule>
    <cfRule type="cellIs" dxfId="1302" priority="93" operator="equal">
      <formula>"Neutral"</formula>
    </cfRule>
  </conditionalFormatting>
  <conditionalFormatting sqref="N22">
    <cfRule type="cellIs" dxfId="1301" priority="27" operator="equal">
      <formula>"Minor Positive"</formula>
    </cfRule>
    <cfRule type="cellIs" dxfId="1300" priority="28" operator="equal">
      <formula>"Significant Positive"</formula>
    </cfRule>
    <cfRule type="cellIs" dxfId="1299" priority="23" operator="equal">
      <formula>"Significant Negative"</formula>
    </cfRule>
    <cfRule type="cellIs" dxfId="1298" priority="24" operator="equal">
      <formula>"Minor Negative"</formula>
    </cfRule>
    <cfRule type="cellIs" dxfId="1297" priority="25" operator="equal">
      <formula>"Uncertain"</formula>
    </cfRule>
    <cfRule type="cellIs" dxfId="1296" priority="26" operator="equal">
      <formula>"Neutral"</formula>
    </cfRule>
  </conditionalFormatting>
  <conditionalFormatting sqref="N24">
    <cfRule type="cellIs" dxfId="1295" priority="135" operator="equal">
      <formula>"Neutral"</formula>
    </cfRule>
    <cfRule type="cellIs" dxfId="1294" priority="134" operator="equal">
      <formula>"Uncertain"</formula>
    </cfRule>
    <cfRule type="cellIs" dxfId="1293" priority="132" operator="equal">
      <formula>"Significant Negative"</formula>
    </cfRule>
    <cfRule type="cellIs" dxfId="1292" priority="137" operator="equal">
      <formula>"Significant Positive"</formula>
    </cfRule>
    <cfRule type="cellIs" dxfId="1291" priority="136" operator="equal">
      <formula>"Minor Positive"</formula>
    </cfRule>
    <cfRule type="cellIs" dxfId="1290" priority="133" operator="equal">
      <formula>"Minor Negative"</formula>
    </cfRule>
  </conditionalFormatting>
  <conditionalFormatting sqref="N32">
    <cfRule type="cellIs" dxfId="1289" priority="40" operator="equal">
      <formula>"Significant Positive"</formula>
    </cfRule>
    <cfRule type="cellIs" dxfId="1288" priority="35" operator="equal">
      <formula>"Significant Negative"</formula>
    </cfRule>
    <cfRule type="cellIs" dxfId="1287" priority="36" operator="equal">
      <formula>"Minor Negative"</formula>
    </cfRule>
    <cfRule type="cellIs" dxfId="1286" priority="37" operator="equal">
      <formula>"Uncertain"</formula>
    </cfRule>
    <cfRule type="cellIs" dxfId="1285" priority="38" operator="equal">
      <formula>"Neutral"</formula>
    </cfRule>
    <cfRule type="cellIs" dxfId="1284" priority="39" operator="equal">
      <formula>"Minor Positive"</formula>
    </cfRule>
  </conditionalFormatting>
  <conditionalFormatting sqref="N40">
    <cfRule type="cellIs" dxfId="1283" priority="41" operator="equal">
      <formula>"Significant Negative"</formula>
    </cfRule>
    <cfRule type="cellIs" dxfId="1282" priority="42" operator="equal">
      <formula>"Minor Negative"</formula>
    </cfRule>
    <cfRule type="cellIs" dxfId="1281" priority="43" operator="equal">
      <formula>"Uncertain"</formula>
    </cfRule>
    <cfRule type="cellIs" dxfId="1280" priority="44" operator="equal">
      <formula>"Neutral"</formula>
    </cfRule>
    <cfRule type="cellIs" dxfId="1279" priority="45" operator="equal">
      <formula>"Minor Positive"</formula>
    </cfRule>
    <cfRule type="cellIs" dxfId="1278" priority="46" operator="equal">
      <formula>"Significant Positive"</formula>
    </cfRule>
  </conditionalFormatting>
  <conditionalFormatting sqref="N46">
    <cfRule type="cellIs" dxfId="1277" priority="88" operator="equal">
      <formula>"Significant Positive"</formula>
    </cfRule>
    <cfRule type="cellIs" dxfId="1276" priority="84" operator="equal">
      <formula>"Minor Negative"</formula>
    </cfRule>
    <cfRule type="cellIs" dxfId="1275" priority="86" operator="equal">
      <formula>"Neutral"</formula>
    </cfRule>
    <cfRule type="cellIs" dxfId="1274" priority="85" operator="equal">
      <formula>"Uncertain"</formula>
    </cfRule>
    <cfRule type="cellIs" dxfId="1273" priority="83" operator="equal">
      <formula>"Significant Negative"</formula>
    </cfRule>
    <cfRule type="cellIs" dxfId="1272" priority="87" operator="equal">
      <formula>"Minor Positive"</formula>
    </cfRule>
  </conditionalFormatting>
  <conditionalFormatting sqref="N51">
    <cfRule type="cellIs" dxfId="1271" priority="119" operator="equal">
      <formula>"Significant Positive"</formula>
    </cfRule>
    <cfRule type="cellIs" dxfId="1270" priority="114" operator="equal">
      <formula>"Significant Negative"</formula>
    </cfRule>
    <cfRule type="cellIs" dxfId="1269" priority="115" operator="equal">
      <formula>"Minor Negative"</formula>
    </cfRule>
    <cfRule type="cellIs" dxfId="1268" priority="116" operator="equal">
      <formula>"Uncertain"</formula>
    </cfRule>
    <cfRule type="cellIs" dxfId="1267" priority="117" operator="equal">
      <formula>"Neutral"</formula>
    </cfRule>
    <cfRule type="cellIs" dxfId="1266" priority="118" operator="equal">
      <formula>"Minor Positive"</formula>
    </cfRule>
  </conditionalFormatting>
  <conditionalFormatting sqref="N53">
    <cfRule type="cellIs" dxfId="1265" priority="97" operator="equal">
      <formula>"Minor Negative"</formula>
    </cfRule>
    <cfRule type="cellIs" dxfId="1264" priority="98" operator="equal">
      <formula>"Uncertain"</formula>
    </cfRule>
    <cfRule type="cellIs" dxfId="1263" priority="100" operator="equal">
      <formula>"Minor Positive"</formula>
    </cfRule>
    <cfRule type="cellIs" dxfId="1262" priority="101" operator="equal">
      <formula>"Significant Positive"</formula>
    </cfRule>
    <cfRule type="cellIs" dxfId="1261" priority="99" operator="equal">
      <formula>"Neutral"</formula>
    </cfRule>
    <cfRule type="cellIs" dxfId="1260" priority="96" operator="equal">
      <formula>"Significant Negative"</formula>
    </cfRule>
  </conditionalFormatting>
  <conditionalFormatting sqref="N58">
    <cfRule type="cellIs" dxfId="1259" priority="18" operator="equal">
      <formula>"Minor Positive"</formula>
    </cfRule>
    <cfRule type="cellIs" dxfId="1258" priority="14" operator="equal">
      <formula>"Significant Negative"</formula>
    </cfRule>
    <cfRule type="cellIs" dxfId="1257" priority="15" operator="equal">
      <formula>"Minor Negative"</formula>
    </cfRule>
    <cfRule type="cellIs" dxfId="1256" priority="19" operator="equal">
      <formula>"Significant Positive"</formula>
    </cfRule>
    <cfRule type="cellIs" dxfId="1255" priority="16" operator="equal">
      <formula>"Uncertain"</formula>
    </cfRule>
    <cfRule type="cellIs" dxfId="1254" priority="17" operator="equal">
      <formula>"Neutral"</formula>
    </cfRule>
  </conditionalFormatting>
  <conditionalFormatting sqref="N61">
    <cfRule type="cellIs" dxfId="1253" priority="58" operator="equal">
      <formula>"Significant Positive"</formula>
    </cfRule>
    <cfRule type="cellIs" dxfId="1252" priority="57" operator="equal">
      <formula>"Minor Positive"</formula>
    </cfRule>
    <cfRule type="cellIs" dxfId="1251" priority="56" operator="equal">
      <formula>"Neutral"</formula>
    </cfRule>
    <cfRule type="cellIs" dxfId="1250" priority="55" operator="equal">
      <formula>"Uncertain"</formula>
    </cfRule>
    <cfRule type="cellIs" dxfId="1249" priority="54" operator="equal">
      <formula>"Minor Negative"</formula>
    </cfRule>
    <cfRule type="cellIs" dxfId="1248" priority="53" operator="equal">
      <formula>"Significant Negative"</formula>
    </cfRule>
  </conditionalFormatting>
  <conditionalFormatting sqref="N69">
    <cfRule type="cellIs" dxfId="1247" priority="61" operator="equal">
      <formula>"Uncertain"</formula>
    </cfRule>
    <cfRule type="cellIs" dxfId="1246" priority="62" operator="equal">
      <formula>"Neutral"</formula>
    </cfRule>
    <cfRule type="cellIs" dxfId="1245" priority="60" operator="equal">
      <formula>"Minor Negative"</formula>
    </cfRule>
    <cfRule type="cellIs" dxfId="1244" priority="59" operator="equal">
      <formula>"Significant Negative"</formula>
    </cfRule>
    <cfRule type="cellIs" dxfId="1243" priority="63" operator="equal">
      <formula>"Minor Positive"</formula>
    </cfRule>
    <cfRule type="cellIs" dxfId="1242" priority="64" operator="equal">
      <formula>"Significant Positive"</formula>
    </cfRule>
  </conditionalFormatting>
  <conditionalFormatting sqref="N76">
    <cfRule type="cellIs" dxfId="1241" priority="161" operator="equal">
      <formula>"Significant Positive"</formula>
    </cfRule>
    <cfRule type="cellIs" dxfId="1240" priority="156" operator="equal">
      <formula>"Significant Negative"</formula>
    </cfRule>
    <cfRule type="cellIs" dxfId="1239" priority="157" operator="equal">
      <formula>"Minor Negative"</formula>
    </cfRule>
    <cfRule type="cellIs" dxfId="1238" priority="158" operator="equal">
      <formula>"Uncertain"</formula>
    </cfRule>
    <cfRule type="cellIs" dxfId="1237" priority="159" operator="equal">
      <formula>"Neutral"</formula>
    </cfRule>
    <cfRule type="cellIs" dxfId="1236" priority="160" operator="equal">
      <formula>"Minor Positive"</formula>
    </cfRule>
  </conditionalFormatting>
  <conditionalFormatting sqref="N81">
    <cfRule type="cellIs" dxfId="1235" priority="4" operator="equal">
      <formula>"Neutral"</formula>
    </cfRule>
    <cfRule type="cellIs" dxfId="1234" priority="1" operator="equal">
      <formula>"Significant Negative"</formula>
    </cfRule>
    <cfRule type="cellIs" dxfId="1233" priority="3" operator="equal">
      <formula>"Uncertain"</formula>
    </cfRule>
    <cfRule type="cellIs" dxfId="1232" priority="2" operator="equal">
      <formula>"Minor Negative"</formula>
    </cfRule>
    <cfRule type="cellIs" dxfId="1231" priority="6" operator="equal">
      <formula>"Significant Positive"</formula>
    </cfRule>
    <cfRule type="cellIs" dxfId="1230" priority="5" operator="equal">
      <formula>"Minor Positive"</formula>
    </cfRule>
  </conditionalFormatting>
  <conditionalFormatting sqref="N88">
    <cfRule type="cellIs" dxfId="1229" priority="74" operator="equal">
      <formula>"Neutral"</formula>
    </cfRule>
    <cfRule type="cellIs" dxfId="1228" priority="75" operator="equal">
      <formula>"Minor Positive"</formula>
    </cfRule>
    <cfRule type="cellIs" dxfId="1227" priority="73" operator="equal">
      <formula>"Uncertain"</formula>
    </cfRule>
    <cfRule type="cellIs" dxfId="1226" priority="72" operator="equal">
      <formula>"Minor Negative"</formula>
    </cfRule>
    <cfRule type="cellIs" dxfId="1225" priority="71" operator="equal">
      <formula>"Significant Negative"</formula>
    </cfRule>
    <cfRule type="cellIs" dxfId="1224" priority="76" operator="equal">
      <formula>"Significant Positive"</formula>
    </cfRule>
  </conditionalFormatting>
  <dataValidations count="9">
    <dataValidation type="list" allowBlank="1" showInputMessage="1" showErrorMessage="1" sqref="I12:I91" xr:uid="{453386AD-D090-4BF4-B4EC-D2C19D0D4522}">
      <formula1>"Direct,Indirect,N/A"</formula1>
    </dataValidation>
    <dataValidation type="list" allowBlank="1" showInputMessage="1" showErrorMessage="1" sqref="J12 J22:J91" xr:uid="{C3054560-52E3-4AB5-80E9-07A97B9A8B83}">
      <formula1>"Low,Medium,High,N/A"</formula1>
    </dataValidation>
    <dataValidation type="list" allowBlank="1" showInputMessage="1" showErrorMessage="1" sqref="K12 K22:K91" xr:uid="{83A2329A-6715-4B21-BBB9-A6EF52308ABD}">
      <formula1>"Short(&lt;5yrs),Short/Medium,Medium(10yrs),Medium/Long,Long(20+yrs),N/A"</formula1>
    </dataValidation>
    <dataValidation type="list" allowBlank="1" showInputMessage="1" showErrorMessage="1" sqref="L12 L22:L91" xr:uid="{36EBE9B2-C5D4-43DB-88B8-DEB640EE6CB5}">
      <formula1>"Localised,District-wide,Regional,National,N/A"</formula1>
    </dataValidation>
    <dataValidation type="list" allowBlank="1" showInputMessage="1" showErrorMessage="1" sqref="N88:N91 N12 N22:N80" xr:uid="{B9ECBF74-8F45-423D-B5EC-12AE5B47F18E}">
      <formula1>"Significant Positive,Minor Positive,Neutral,Uncertain,Minor Negative,Significant Negative"</formula1>
    </dataValidation>
    <dataValidation type="list" allowBlank="1" showInputMessage="1" showErrorMessage="1" sqref="M12:M91" xr:uid="{A4ACC583-E1A6-495C-8EB9-011C3E3528D3}">
      <formula1>"Permanent/Irreversible,Permanant/Reversible,Temporary/Irreversible,Temporary/Reversible,N/A"</formula1>
    </dataValidation>
    <dataValidation type="list" allowBlank="1" showInputMessage="1" showErrorMessage="1" sqref="P53:P60 P88:P91 P69:P80" xr:uid="{38174720-D643-474B-BB7A-70FDADD5CB0F}">
      <formula1>"Yes,No"</formula1>
    </dataValidation>
    <dataValidation type="list" allowBlank="1" showInputMessage="1" showErrorMessage="1" sqref="D12:D91" xr:uid="{71B95DA7-9CC7-454D-88F3-719DF740EED4}">
      <formula1>"Yes, No"</formula1>
    </dataValidation>
    <dataValidation type="list" allowBlank="1" showInputMessage="1" showErrorMessage="1" sqref="N81:N87" xr:uid="{BA3CE4CC-C721-4B88-BBE8-2167F686333D}">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51769-E01C-4C71-9897-66CB41122C71}">
  <sheetPr codeName="Sheet46"/>
  <dimension ref="A1:Z94"/>
  <sheetViews>
    <sheetView showGridLines="0" topLeftCell="A80" zoomScale="40" zoomScaleNormal="25" workbookViewId="0">
      <selection activeCell="L6" sqref="L6"/>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1"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5.81640625" style="113" customWidth="1"/>
    <col min="18" max="18" width="47.81640625" style="113" customWidth="1"/>
    <col min="19" max="19" width="32.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199</v>
      </c>
      <c r="D1" s="317"/>
      <c r="E1" s="114"/>
      <c r="F1" s="114"/>
      <c r="G1" s="114"/>
      <c r="H1" s="114"/>
      <c r="I1" s="115"/>
      <c r="J1" s="115"/>
      <c r="K1" s="115"/>
      <c r="M1" s="116"/>
      <c r="N1" s="116"/>
      <c r="O1" s="116"/>
    </row>
    <row r="2" spans="1:26" x14ac:dyDescent="0.6">
      <c r="A2" s="112" t="s">
        <v>31</v>
      </c>
      <c r="B2" s="118"/>
      <c r="C2" s="266" t="s">
        <v>798</v>
      </c>
      <c r="D2" s="266"/>
      <c r="E2" s="119"/>
      <c r="F2" s="119"/>
      <c r="G2" s="119"/>
      <c r="H2" s="119"/>
      <c r="M2" s="120"/>
      <c r="N2" s="120"/>
      <c r="O2" s="120"/>
    </row>
    <row r="3" spans="1:26" x14ac:dyDescent="0.6">
      <c r="A3" s="121" t="s">
        <v>32</v>
      </c>
      <c r="B3" s="122"/>
      <c r="C3" s="266" t="s">
        <v>799</v>
      </c>
      <c r="D3" s="266"/>
      <c r="E3" s="119"/>
      <c r="F3" s="119"/>
      <c r="G3" s="119"/>
      <c r="H3" s="119"/>
      <c r="M3" s="120"/>
      <c r="N3" s="120"/>
      <c r="O3" s="120"/>
    </row>
    <row r="4" spans="1:26" x14ac:dyDescent="0.6">
      <c r="A4" s="123" t="s">
        <v>33</v>
      </c>
      <c r="B4" s="124"/>
      <c r="C4" s="266" t="s">
        <v>800</v>
      </c>
      <c r="D4" s="266"/>
      <c r="E4" s="125"/>
      <c r="F4" s="125"/>
      <c r="G4" s="125"/>
      <c r="H4" s="125"/>
      <c r="M4" s="120"/>
      <c r="N4" s="120"/>
      <c r="O4" s="120"/>
    </row>
    <row r="5" spans="1:26" x14ac:dyDescent="0.6">
      <c r="A5" s="121" t="s">
        <v>34</v>
      </c>
      <c r="B5" s="124"/>
      <c r="C5" s="266">
        <v>0.16</v>
      </c>
      <c r="D5" s="266"/>
      <c r="E5" s="125"/>
      <c r="F5" s="125"/>
      <c r="G5" s="125"/>
      <c r="H5" s="125"/>
      <c r="M5" s="120"/>
      <c r="N5" s="120"/>
      <c r="O5" s="120"/>
    </row>
    <row r="6" spans="1:26" ht="86.15" customHeight="1" x14ac:dyDescent="0.6">
      <c r="A6" s="121" t="s">
        <v>35</v>
      </c>
      <c r="B6" s="124"/>
      <c r="C6" s="319" t="s">
        <v>801</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84" t="s">
        <v>305</v>
      </c>
      <c r="F12" s="284">
        <f ca="1">COUNTIFS(INDIRECT("RAG!$C$"&amp;$V12&amp;":$BB$"&amp;$V12),F$11,RAG!$C$3:$BB$3,$B12)</f>
        <v>0</v>
      </c>
      <c r="G12" s="306">
        <f ca="1">COUNTIFS(INDIRECT("RAG!$C$"&amp;$V12&amp;":$BB$"&amp;$V12),G$11,RAG!$C$3:$BB$3,$B12)</f>
        <v>0</v>
      </c>
      <c r="H12" s="306">
        <f ca="1">COUNTIFS(INDIRECT("RAG!$C$"&amp;$V12&amp;":$BB$"&amp;$V12),H$11,RAG!$C$3:$BB$3,$B12)</f>
        <v>3</v>
      </c>
      <c r="I12" s="325" t="s">
        <v>249</v>
      </c>
      <c r="J12" s="325" t="s">
        <v>249</v>
      </c>
      <c r="K12" s="325" t="s">
        <v>249</v>
      </c>
      <c r="L12" s="325" t="s">
        <v>249</v>
      </c>
      <c r="M12" s="325" t="s">
        <v>249</v>
      </c>
      <c r="N12" s="268" t="s">
        <v>281</v>
      </c>
      <c r="O12" s="265" t="s">
        <v>802</v>
      </c>
      <c r="P12" s="304" t="s">
        <v>304</v>
      </c>
      <c r="Q12" s="253" t="s">
        <v>803</v>
      </c>
      <c r="R12" s="269"/>
      <c r="S12" s="323"/>
      <c r="V12" s="256">
        <f>MATCH(C1, RAG!$B$1:B$59, 0)</f>
        <v>32</v>
      </c>
      <c r="Z12" s="113" t="str">
        <f>IF(R12&gt;0,B12&amp;":"&amp;R12&amp;"
","")</f>
        <v/>
      </c>
    </row>
    <row r="13" spans="1:26" ht="52" x14ac:dyDescent="0.6">
      <c r="A13" s="290"/>
      <c r="B13" s="315"/>
      <c r="C13" s="134" t="s">
        <v>313</v>
      </c>
      <c r="D13" s="134" t="s">
        <v>304</v>
      </c>
      <c r="E13" s="284"/>
      <c r="F13" s="284"/>
      <c r="G13" s="284"/>
      <c r="H13" s="284"/>
      <c r="I13" s="326"/>
      <c r="J13" s="326"/>
      <c r="K13" s="326"/>
      <c r="L13" s="326"/>
      <c r="M13" s="326"/>
      <c r="N13" s="293"/>
      <c r="O13" s="266"/>
      <c r="P13" s="305"/>
      <c r="Q13" s="254"/>
      <c r="R13" s="270"/>
      <c r="S13" s="323"/>
      <c r="V13" s="257"/>
    </row>
    <row r="14" spans="1:26" x14ac:dyDescent="0.6">
      <c r="A14" s="290"/>
      <c r="B14" s="315"/>
      <c r="C14" s="134" t="s">
        <v>314</v>
      </c>
      <c r="D14" s="134" t="s">
        <v>304</v>
      </c>
      <c r="E14" s="284"/>
      <c r="F14" s="284"/>
      <c r="G14" s="284"/>
      <c r="H14" s="284"/>
      <c r="I14" s="326"/>
      <c r="J14" s="326"/>
      <c r="K14" s="326"/>
      <c r="L14" s="326"/>
      <c r="M14" s="326"/>
      <c r="N14" s="293"/>
      <c r="O14" s="266"/>
      <c r="P14" s="305"/>
      <c r="Q14" s="254"/>
      <c r="R14" s="270"/>
      <c r="S14" s="323"/>
      <c r="V14" s="257"/>
    </row>
    <row r="15" spans="1:26" ht="52" x14ac:dyDescent="0.6">
      <c r="A15" s="290"/>
      <c r="B15" s="315"/>
      <c r="C15" s="134" t="s">
        <v>315</v>
      </c>
      <c r="D15" s="134" t="s">
        <v>305</v>
      </c>
      <c r="E15" s="284"/>
      <c r="F15" s="284"/>
      <c r="G15" s="284"/>
      <c r="H15" s="284"/>
      <c r="I15" s="326"/>
      <c r="J15" s="326"/>
      <c r="K15" s="326"/>
      <c r="L15" s="326"/>
      <c r="M15" s="326"/>
      <c r="N15" s="293"/>
      <c r="O15" s="266"/>
      <c r="P15" s="305"/>
      <c r="Q15" s="254"/>
      <c r="R15" s="270"/>
      <c r="S15" s="323"/>
      <c r="V15" s="257"/>
    </row>
    <row r="16" spans="1:26" ht="52" x14ac:dyDescent="0.6">
      <c r="A16" s="290"/>
      <c r="B16" s="315"/>
      <c r="C16" s="134" t="s">
        <v>316</v>
      </c>
      <c r="D16" s="134" t="s">
        <v>305</v>
      </c>
      <c r="E16" s="284"/>
      <c r="F16" s="284"/>
      <c r="G16" s="284"/>
      <c r="H16" s="284"/>
      <c r="I16" s="326"/>
      <c r="J16" s="326"/>
      <c r="K16" s="326"/>
      <c r="L16" s="326"/>
      <c r="M16" s="326"/>
      <c r="N16" s="293"/>
      <c r="O16" s="266"/>
      <c r="P16" s="305"/>
      <c r="Q16" s="254"/>
      <c r="R16" s="270"/>
      <c r="S16" s="323"/>
      <c r="V16" s="257"/>
    </row>
    <row r="17" spans="1:26" x14ac:dyDescent="0.6">
      <c r="A17" s="290"/>
      <c r="B17" s="315"/>
      <c r="C17" s="134" t="s">
        <v>317</v>
      </c>
      <c r="D17" s="134" t="s">
        <v>304</v>
      </c>
      <c r="E17" s="284"/>
      <c r="F17" s="284"/>
      <c r="G17" s="284"/>
      <c r="H17" s="284"/>
      <c r="I17" s="326"/>
      <c r="J17" s="326"/>
      <c r="K17" s="326"/>
      <c r="L17" s="326"/>
      <c r="M17" s="326"/>
      <c r="N17" s="293"/>
      <c r="O17" s="266"/>
      <c r="P17" s="305"/>
      <c r="Q17" s="254"/>
      <c r="R17" s="270"/>
      <c r="S17" s="323"/>
      <c r="V17" s="257"/>
    </row>
    <row r="18" spans="1:26" ht="78" x14ac:dyDescent="0.6">
      <c r="A18" s="290"/>
      <c r="B18" s="315"/>
      <c r="C18" s="134" t="s">
        <v>318</v>
      </c>
      <c r="D18" s="134" t="s">
        <v>305</v>
      </c>
      <c r="E18" s="284"/>
      <c r="F18" s="284"/>
      <c r="G18" s="284"/>
      <c r="H18" s="284"/>
      <c r="I18" s="326"/>
      <c r="J18" s="326"/>
      <c r="K18" s="326"/>
      <c r="L18" s="326"/>
      <c r="M18" s="326"/>
      <c r="N18" s="293"/>
      <c r="O18" s="266"/>
      <c r="P18" s="305"/>
      <c r="Q18" s="254"/>
      <c r="R18" s="270"/>
      <c r="S18" s="323"/>
      <c r="V18" s="257"/>
    </row>
    <row r="19" spans="1:26" ht="52" x14ac:dyDescent="0.6">
      <c r="A19" s="290"/>
      <c r="B19" s="315"/>
      <c r="C19" s="134" t="s">
        <v>319</v>
      </c>
      <c r="D19" s="134" t="s">
        <v>304</v>
      </c>
      <c r="E19" s="284"/>
      <c r="F19" s="284"/>
      <c r="G19" s="284"/>
      <c r="H19" s="284"/>
      <c r="I19" s="326"/>
      <c r="J19" s="326"/>
      <c r="K19" s="326"/>
      <c r="L19" s="326"/>
      <c r="M19" s="326"/>
      <c r="N19" s="293"/>
      <c r="O19" s="266"/>
      <c r="P19" s="305"/>
      <c r="Q19" s="254"/>
      <c r="R19" s="270"/>
      <c r="S19" s="323"/>
      <c r="V19" s="257"/>
    </row>
    <row r="20" spans="1:26" ht="78" x14ac:dyDescent="0.6">
      <c r="A20" s="290"/>
      <c r="B20" s="315"/>
      <c r="C20" s="134" t="s">
        <v>320</v>
      </c>
      <c r="D20" s="134" t="s">
        <v>305</v>
      </c>
      <c r="E20" s="284"/>
      <c r="F20" s="284"/>
      <c r="G20" s="284"/>
      <c r="H20" s="284"/>
      <c r="I20" s="326"/>
      <c r="J20" s="326"/>
      <c r="K20" s="326"/>
      <c r="L20" s="326"/>
      <c r="M20" s="326"/>
      <c r="N20" s="293"/>
      <c r="O20" s="266"/>
      <c r="P20" s="305"/>
      <c r="Q20" s="254"/>
      <c r="R20" s="270"/>
      <c r="S20" s="323"/>
      <c r="V20" s="257"/>
    </row>
    <row r="21" spans="1:26" ht="52.5" thickBot="1" x14ac:dyDescent="0.65">
      <c r="A21" s="291"/>
      <c r="B21" s="316"/>
      <c r="C21" s="135" t="s">
        <v>321</v>
      </c>
      <c r="D21" s="134" t="s">
        <v>304</v>
      </c>
      <c r="E21" s="285"/>
      <c r="F21" s="285"/>
      <c r="G21" s="285"/>
      <c r="H21" s="285"/>
      <c r="I21" s="327"/>
      <c r="J21" s="327"/>
      <c r="K21" s="327"/>
      <c r="L21" s="327"/>
      <c r="M21" s="327"/>
      <c r="N21" s="294"/>
      <c r="O21" s="267"/>
      <c r="P21" s="306"/>
      <c r="Q21" s="282"/>
      <c r="R21" s="271"/>
      <c r="S21" s="323"/>
      <c r="V21" s="272"/>
    </row>
    <row r="22" spans="1:26" ht="52" x14ac:dyDescent="0.6">
      <c r="A22" s="273" t="s">
        <v>79</v>
      </c>
      <c r="B22" s="259" t="s">
        <v>115</v>
      </c>
      <c r="C22" s="133" t="s">
        <v>322</v>
      </c>
      <c r="D22" s="133" t="s">
        <v>305</v>
      </c>
      <c r="E22" s="283" t="s">
        <v>305</v>
      </c>
      <c r="F22" s="283">
        <f ca="1">COUNTIFS(INDIRECT("RAG!$C$"&amp;$V12&amp;":$BB$"&amp;$V12),F$11,RAG!$C$3:$BB$3,$B22)</f>
        <v>1</v>
      </c>
      <c r="G22" s="283">
        <f ca="1">COUNTIFS(INDIRECT("RAG!$C$"&amp;$V12&amp;":$BB$"&amp;$V12),G$11,RAG!$C$3:$BB$3,$B22)</f>
        <v>1</v>
      </c>
      <c r="H22" s="283">
        <f ca="1">COUNTIFS(INDIRECT("RAG!$C$"&amp;$V12&amp;":$BB$"&amp;$V12),H$11,RAG!$C$3:$BB$3,$B22)</f>
        <v>0</v>
      </c>
      <c r="I22" s="325" t="s">
        <v>249</v>
      </c>
      <c r="J22" s="292" t="s">
        <v>249</v>
      </c>
      <c r="K22" s="292" t="s">
        <v>249</v>
      </c>
      <c r="L22" s="292" t="s">
        <v>249</v>
      </c>
      <c r="M22" s="292" t="s">
        <v>249</v>
      </c>
      <c r="N22" s="250" t="s">
        <v>281</v>
      </c>
      <c r="O22" s="265" t="s">
        <v>804</v>
      </c>
      <c r="P22" s="304" t="s">
        <v>304</v>
      </c>
      <c r="Q22" s="253" t="s">
        <v>803</v>
      </c>
      <c r="R22" s="269"/>
      <c r="S22" s="323"/>
      <c r="V22" s="256"/>
      <c r="Z22" s="113" t="str">
        <f>IF(R22&gt;0,B22&amp;":"&amp;R22&amp;"
","")</f>
        <v/>
      </c>
    </row>
    <row r="23" spans="1:26" ht="138.65" customHeight="1" thickBot="1" x14ac:dyDescent="0.65">
      <c r="A23" s="280"/>
      <c r="B23" s="261"/>
      <c r="C23" s="135" t="s">
        <v>325</v>
      </c>
      <c r="D23" s="134" t="s">
        <v>304</v>
      </c>
      <c r="E23" s="285"/>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59" t="s">
        <v>305</v>
      </c>
      <c r="F24" s="259">
        <f ca="1">COUNTIFS(INDIRECT("RAG!$C$"&amp;$V12&amp;":$BB$"&amp;$V12),F$11,RAG!$C$3:$BB$3,$B24)</f>
        <v>0</v>
      </c>
      <c r="G24" s="259">
        <f ca="1">COUNTIFS(INDIRECT("RAG!$C$"&amp;$V12&amp;":$BB$"&amp;$V12),G$11,RAG!$C$3:$BB$3,$B24)</f>
        <v>5</v>
      </c>
      <c r="H24" s="259">
        <f ca="1">COUNTIFS(INDIRECT("RAG!$C$"&amp;$V12&amp;":$BB$"&amp;$V12),H$11,RAG!$C$3:$BB$3,$B24)</f>
        <v>1</v>
      </c>
      <c r="I24" s="292" t="s">
        <v>306</v>
      </c>
      <c r="J24" s="292" t="s">
        <v>439</v>
      </c>
      <c r="K24" s="292" t="s">
        <v>308</v>
      </c>
      <c r="L24" s="292" t="s">
        <v>309</v>
      </c>
      <c r="M24" s="292" t="s">
        <v>310</v>
      </c>
      <c r="N24" s="250" t="s">
        <v>279</v>
      </c>
      <c r="O24" s="265" t="s">
        <v>805</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60"/>
      <c r="F25" s="260"/>
      <c r="G25" s="260"/>
      <c r="H25" s="260"/>
      <c r="I25" s="293"/>
      <c r="J25" s="293"/>
      <c r="K25" s="293"/>
      <c r="L25" s="293"/>
      <c r="M25" s="293"/>
      <c r="N25" s="251"/>
      <c r="O25" s="266"/>
      <c r="P25" s="305"/>
      <c r="Q25" s="254"/>
      <c r="R25" s="254"/>
      <c r="S25" s="323"/>
      <c r="V25" s="257"/>
    </row>
    <row r="26" spans="1:26" ht="52" x14ac:dyDescent="0.6">
      <c r="A26" s="290"/>
      <c r="B26" s="260"/>
      <c r="C26" s="137" t="s">
        <v>329</v>
      </c>
      <c r="D26" s="134" t="s">
        <v>305</v>
      </c>
      <c r="E26" s="260"/>
      <c r="F26" s="260"/>
      <c r="G26" s="260"/>
      <c r="H26" s="260"/>
      <c r="I26" s="293"/>
      <c r="J26" s="293"/>
      <c r="K26" s="293"/>
      <c r="L26" s="293"/>
      <c r="M26" s="293"/>
      <c r="N26" s="251"/>
      <c r="O26" s="266"/>
      <c r="P26" s="305"/>
      <c r="Q26" s="254"/>
      <c r="R26" s="254"/>
      <c r="S26" s="323"/>
      <c r="V26" s="257"/>
    </row>
    <row r="27" spans="1:26" ht="52" x14ac:dyDescent="0.6">
      <c r="A27" s="290"/>
      <c r="B27" s="260"/>
      <c r="C27" s="137" t="s">
        <v>330</v>
      </c>
      <c r="D27" s="134" t="s">
        <v>304</v>
      </c>
      <c r="E27" s="260"/>
      <c r="F27" s="260"/>
      <c r="G27" s="260"/>
      <c r="H27" s="260"/>
      <c r="I27" s="293"/>
      <c r="J27" s="293"/>
      <c r="K27" s="293"/>
      <c r="L27" s="293"/>
      <c r="M27" s="293"/>
      <c r="N27" s="251"/>
      <c r="O27" s="266"/>
      <c r="P27" s="305"/>
      <c r="Q27" s="254"/>
      <c r="R27" s="254"/>
      <c r="S27" s="323"/>
      <c r="V27" s="257"/>
    </row>
    <row r="28" spans="1:26" ht="52" x14ac:dyDescent="0.6">
      <c r="A28" s="290"/>
      <c r="B28" s="260"/>
      <c r="C28" s="137" t="s">
        <v>331</v>
      </c>
      <c r="D28" s="134" t="s">
        <v>305</v>
      </c>
      <c r="E28" s="260"/>
      <c r="F28" s="260"/>
      <c r="G28" s="260"/>
      <c r="H28" s="260"/>
      <c r="I28" s="293"/>
      <c r="J28" s="293"/>
      <c r="K28" s="293"/>
      <c r="L28" s="293"/>
      <c r="M28" s="293"/>
      <c r="N28" s="251"/>
      <c r="O28" s="266"/>
      <c r="P28" s="305"/>
      <c r="Q28" s="254"/>
      <c r="R28" s="254"/>
      <c r="S28" s="323"/>
      <c r="V28" s="257"/>
    </row>
    <row r="29" spans="1:26" ht="104" x14ac:dyDescent="0.6">
      <c r="A29" s="290"/>
      <c r="B29" s="260"/>
      <c r="C29" s="137" t="s">
        <v>332</v>
      </c>
      <c r="D29" s="134" t="s">
        <v>304</v>
      </c>
      <c r="E29" s="260"/>
      <c r="F29" s="260"/>
      <c r="G29" s="260"/>
      <c r="H29" s="260"/>
      <c r="I29" s="293"/>
      <c r="J29" s="293"/>
      <c r="K29" s="293"/>
      <c r="L29" s="293"/>
      <c r="M29" s="293"/>
      <c r="N29" s="251"/>
      <c r="O29" s="266"/>
      <c r="P29" s="305"/>
      <c r="Q29" s="254"/>
      <c r="R29" s="254"/>
      <c r="S29" s="323"/>
      <c r="V29" s="257"/>
    </row>
    <row r="30" spans="1:26" ht="52" x14ac:dyDescent="0.6">
      <c r="A30" s="290"/>
      <c r="B30" s="260"/>
      <c r="C30" s="137" t="s">
        <v>333</v>
      </c>
      <c r="D30" s="134" t="s">
        <v>304</v>
      </c>
      <c r="E30" s="260"/>
      <c r="F30" s="260"/>
      <c r="G30" s="260"/>
      <c r="H30" s="260"/>
      <c r="I30" s="293"/>
      <c r="J30" s="293"/>
      <c r="K30" s="293"/>
      <c r="L30" s="293"/>
      <c r="M30" s="293"/>
      <c r="N30" s="251"/>
      <c r="O30" s="266"/>
      <c r="P30" s="305"/>
      <c r="Q30" s="254"/>
      <c r="R30" s="254"/>
      <c r="S30" s="323"/>
      <c r="V30" s="257"/>
    </row>
    <row r="31" spans="1:26" ht="78.5" thickBot="1" x14ac:dyDescent="0.65">
      <c r="A31" s="291"/>
      <c r="B31" s="261"/>
      <c r="C31" s="138" t="s">
        <v>334</v>
      </c>
      <c r="D31" s="134" t="s">
        <v>304</v>
      </c>
      <c r="E31" s="261"/>
      <c r="F31" s="261"/>
      <c r="G31" s="261"/>
      <c r="H31" s="261"/>
      <c r="I31" s="294"/>
      <c r="J31" s="294"/>
      <c r="K31" s="294"/>
      <c r="L31" s="294"/>
      <c r="M31" s="294"/>
      <c r="N31" s="268"/>
      <c r="O31" s="267"/>
      <c r="P31" s="306"/>
      <c r="Q31" s="282"/>
      <c r="R31" s="282"/>
      <c r="S31" s="323"/>
      <c r="V31" s="272"/>
    </row>
    <row r="32" spans="1:26" ht="78" x14ac:dyDescent="0.6">
      <c r="A32" s="289" t="s">
        <v>86</v>
      </c>
      <c r="B32" s="259" t="s">
        <v>117</v>
      </c>
      <c r="C32" s="139" t="s">
        <v>335</v>
      </c>
      <c r="D32" s="133" t="s">
        <v>304</v>
      </c>
      <c r="E32" s="259" t="s">
        <v>305</v>
      </c>
      <c r="F32" s="259">
        <f ca="1">COUNTIFS(INDIRECT("RAG!$C$"&amp;$V12&amp;":$BB$"&amp;$V12),F$11,RAG!$C$3:$BB$3,$B32)</f>
        <v>0</v>
      </c>
      <c r="G32" s="259">
        <f ca="1">COUNTIFS(INDIRECT("RAG!$C$"&amp;$V12&amp;":$BB$"&amp;$V12),G$11,RAG!$C$3:$BB$3,$B32)</f>
        <v>3</v>
      </c>
      <c r="H32" s="259">
        <f ca="1">COUNTIFS(INDIRECT("RAG!$C$"&amp;$V12&amp;":$BB$"&amp;$V12),H$11,RAG!$C$3:$BB$3,$B32)</f>
        <v>1</v>
      </c>
      <c r="I32" s="292" t="s">
        <v>306</v>
      </c>
      <c r="J32" s="292" t="s">
        <v>439</v>
      </c>
      <c r="K32" s="292" t="s">
        <v>308</v>
      </c>
      <c r="L32" s="292" t="s">
        <v>309</v>
      </c>
      <c r="M32" s="250" t="s">
        <v>310</v>
      </c>
      <c r="N32" s="250" t="s">
        <v>279</v>
      </c>
      <c r="O32" s="265" t="s">
        <v>806</v>
      </c>
      <c r="P32" s="304" t="s">
        <v>304</v>
      </c>
      <c r="Q32" s="269"/>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60"/>
      <c r="F33" s="260"/>
      <c r="G33" s="260"/>
      <c r="H33" s="260"/>
      <c r="I33" s="293"/>
      <c r="J33" s="293"/>
      <c r="K33" s="293"/>
      <c r="L33" s="293"/>
      <c r="M33" s="251"/>
      <c r="N33" s="251"/>
      <c r="O33" s="266"/>
      <c r="P33" s="305"/>
      <c r="Q33" s="270"/>
      <c r="R33" s="254"/>
      <c r="S33" s="323"/>
      <c r="V33" s="257"/>
    </row>
    <row r="34" spans="1:26" ht="52" x14ac:dyDescent="0.6">
      <c r="A34" s="290"/>
      <c r="B34" s="260"/>
      <c r="C34" s="140" t="s">
        <v>339</v>
      </c>
      <c r="D34" s="134" t="s">
        <v>305</v>
      </c>
      <c r="E34" s="260"/>
      <c r="F34" s="260"/>
      <c r="G34" s="260"/>
      <c r="H34" s="260"/>
      <c r="I34" s="293"/>
      <c r="J34" s="293"/>
      <c r="K34" s="293"/>
      <c r="L34" s="293"/>
      <c r="M34" s="251"/>
      <c r="N34" s="251"/>
      <c r="O34" s="266"/>
      <c r="P34" s="305"/>
      <c r="Q34" s="270"/>
      <c r="R34" s="254"/>
      <c r="S34" s="323"/>
      <c r="V34" s="257"/>
    </row>
    <row r="35" spans="1:26" ht="52" x14ac:dyDescent="0.6">
      <c r="A35" s="290"/>
      <c r="B35" s="260"/>
      <c r="C35" s="140" t="s">
        <v>340</v>
      </c>
      <c r="D35" s="134" t="s">
        <v>305</v>
      </c>
      <c r="E35" s="260"/>
      <c r="F35" s="260"/>
      <c r="G35" s="260"/>
      <c r="H35" s="260"/>
      <c r="I35" s="293"/>
      <c r="J35" s="293"/>
      <c r="K35" s="293"/>
      <c r="L35" s="293"/>
      <c r="M35" s="251"/>
      <c r="N35" s="251"/>
      <c r="O35" s="266"/>
      <c r="P35" s="305"/>
      <c r="Q35" s="270"/>
      <c r="R35" s="254"/>
      <c r="S35" s="323"/>
      <c r="V35" s="257"/>
    </row>
    <row r="36" spans="1:26" ht="52" x14ac:dyDescent="0.6">
      <c r="A36" s="290"/>
      <c r="B36" s="260"/>
      <c r="C36" s="140" t="s">
        <v>341</v>
      </c>
      <c r="D36" s="134" t="s">
        <v>305</v>
      </c>
      <c r="E36" s="260"/>
      <c r="F36" s="260"/>
      <c r="G36" s="260"/>
      <c r="H36" s="260"/>
      <c r="I36" s="293"/>
      <c r="J36" s="293"/>
      <c r="K36" s="293"/>
      <c r="L36" s="293"/>
      <c r="M36" s="251"/>
      <c r="N36" s="251"/>
      <c r="O36" s="266"/>
      <c r="P36" s="305"/>
      <c r="Q36" s="270"/>
      <c r="R36" s="254"/>
      <c r="S36" s="323"/>
      <c r="V36" s="257"/>
    </row>
    <row r="37" spans="1:26" x14ac:dyDescent="0.6">
      <c r="A37" s="290"/>
      <c r="B37" s="260"/>
      <c r="C37" s="140" t="s">
        <v>342</v>
      </c>
      <c r="D37" s="134" t="s">
        <v>305</v>
      </c>
      <c r="E37" s="260"/>
      <c r="F37" s="260"/>
      <c r="G37" s="260"/>
      <c r="H37" s="260"/>
      <c r="I37" s="293"/>
      <c r="J37" s="293"/>
      <c r="K37" s="293"/>
      <c r="L37" s="293"/>
      <c r="M37" s="251"/>
      <c r="N37" s="251"/>
      <c r="O37" s="266"/>
      <c r="P37" s="305"/>
      <c r="Q37" s="270"/>
      <c r="R37" s="254"/>
      <c r="S37" s="323"/>
      <c r="V37" s="257"/>
    </row>
    <row r="38" spans="1:26" ht="52" x14ac:dyDescent="0.6">
      <c r="A38" s="290"/>
      <c r="B38" s="260"/>
      <c r="C38" s="140" t="s">
        <v>343</v>
      </c>
      <c r="D38" s="134" t="s">
        <v>305</v>
      </c>
      <c r="E38" s="260"/>
      <c r="F38" s="260"/>
      <c r="G38" s="260"/>
      <c r="H38" s="260"/>
      <c r="I38" s="293"/>
      <c r="J38" s="293"/>
      <c r="K38" s="293"/>
      <c r="L38" s="293"/>
      <c r="M38" s="251"/>
      <c r="N38" s="251"/>
      <c r="O38" s="266"/>
      <c r="P38" s="305"/>
      <c r="Q38" s="270"/>
      <c r="R38" s="254"/>
      <c r="S38" s="323"/>
      <c r="V38" s="257"/>
    </row>
    <row r="39" spans="1:26" ht="52.5" thickBot="1" x14ac:dyDescent="0.65">
      <c r="A39" s="291"/>
      <c r="B39" s="261"/>
      <c r="C39" s="141" t="s">
        <v>344</v>
      </c>
      <c r="D39" s="134" t="s">
        <v>304</v>
      </c>
      <c r="E39" s="261"/>
      <c r="F39" s="261"/>
      <c r="G39" s="261"/>
      <c r="H39" s="261"/>
      <c r="I39" s="294"/>
      <c r="J39" s="294"/>
      <c r="K39" s="294"/>
      <c r="L39" s="294"/>
      <c r="M39" s="268"/>
      <c r="N39" s="268"/>
      <c r="O39" s="267"/>
      <c r="P39" s="306"/>
      <c r="Q39" s="271"/>
      <c r="R39" s="282"/>
      <c r="S39" s="323"/>
      <c r="V39" s="272"/>
    </row>
    <row r="40" spans="1:26" ht="52" x14ac:dyDescent="0.6">
      <c r="A40" s="289" t="s">
        <v>89</v>
      </c>
      <c r="B40" s="259" t="s">
        <v>118</v>
      </c>
      <c r="C40" s="136" t="s">
        <v>345</v>
      </c>
      <c r="D40" s="133" t="s">
        <v>305</v>
      </c>
      <c r="E40" s="259" t="s">
        <v>304</v>
      </c>
      <c r="F40" s="259">
        <f ca="1">COUNTIFS(INDIRECT("RAG!$C$"&amp;$V12&amp;":$BB$"&amp;$V12),F$11,RAG!$C$3:$BB$3,$B40)</f>
        <v>0</v>
      </c>
      <c r="G40" s="259">
        <f ca="1">COUNTIFS(INDIRECT("RAG!$C$"&amp;$V12&amp;":$BB$"&amp;$V12),G$11,RAG!$C$3:$BB$3,$B40)</f>
        <v>2</v>
      </c>
      <c r="H40" s="259">
        <f ca="1">COUNTIFS(INDIRECT("RAG!$C$"&amp;$V12&amp;":$BB$"&amp;$V12),H$11,RAG!$C$3:$BB$3,$B40)</f>
        <v>0</v>
      </c>
      <c r="I40" s="250" t="s">
        <v>306</v>
      </c>
      <c r="J40" s="250" t="s">
        <v>307</v>
      </c>
      <c r="K40" s="250" t="s">
        <v>346</v>
      </c>
      <c r="L40" s="250" t="s">
        <v>309</v>
      </c>
      <c r="M40" s="250" t="s">
        <v>310</v>
      </c>
      <c r="N40" s="250" t="s">
        <v>279</v>
      </c>
      <c r="O40" s="265" t="s">
        <v>807</v>
      </c>
      <c r="P40" s="304" t="s">
        <v>305</v>
      </c>
      <c r="Q40" s="253"/>
      <c r="R40" s="269"/>
      <c r="S40" s="323"/>
      <c r="V40" s="256"/>
      <c r="Z40" s="113" t="str">
        <f>IF(R40&gt;0,B40&amp;":"&amp;R40&amp;"
","")</f>
        <v/>
      </c>
    </row>
    <row r="41" spans="1:26" ht="52" x14ac:dyDescent="0.6">
      <c r="A41" s="290"/>
      <c r="B41" s="260"/>
      <c r="C41" s="137" t="s">
        <v>348</v>
      </c>
      <c r="D41" s="134" t="s">
        <v>305</v>
      </c>
      <c r="E41" s="260"/>
      <c r="F41" s="260"/>
      <c r="G41" s="260"/>
      <c r="H41" s="260"/>
      <c r="I41" s="251"/>
      <c r="J41" s="251"/>
      <c r="K41" s="251"/>
      <c r="L41" s="251"/>
      <c r="M41" s="251"/>
      <c r="N41" s="251"/>
      <c r="O41" s="266"/>
      <c r="P41" s="305"/>
      <c r="Q41" s="254"/>
      <c r="R41" s="270"/>
      <c r="S41" s="323"/>
      <c r="V41" s="257"/>
    </row>
    <row r="42" spans="1:26" ht="52" x14ac:dyDescent="0.6">
      <c r="A42" s="290"/>
      <c r="B42" s="260"/>
      <c r="C42" s="137" t="s">
        <v>349</v>
      </c>
      <c r="D42" s="134" t="s">
        <v>305</v>
      </c>
      <c r="E42" s="260"/>
      <c r="F42" s="260"/>
      <c r="G42" s="260"/>
      <c r="H42" s="260"/>
      <c r="I42" s="251"/>
      <c r="J42" s="251"/>
      <c r="K42" s="251"/>
      <c r="L42" s="251"/>
      <c r="M42" s="251"/>
      <c r="N42" s="251"/>
      <c r="O42" s="266"/>
      <c r="P42" s="305"/>
      <c r="Q42" s="254"/>
      <c r="R42" s="270"/>
      <c r="S42" s="323"/>
      <c r="V42" s="257"/>
    </row>
    <row r="43" spans="1:26" ht="78" x14ac:dyDescent="0.6">
      <c r="A43" s="290"/>
      <c r="B43" s="260"/>
      <c r="C43" s="137" t="s">
        <v>350</v>
      </c>
      <c r="D43" s="134" t="s">
        <v>304</v>
      </c>
      <c r="E43" s="260"/>
      <c r="F43" s="260"/>
      <c r="G43" s="260"/>
      <c r="H43" s="260"/>
      <c r="I43" s="251"/>
      <c r="J43" s="251"/>
      <c r="K43" s="251"/>
      <c r="L43" s="251"/>
      <c r="M43" s="251"/>
      <c r="N43" s="251"/>
      <c r="O43" s="266"/>
      <c r="P43" s="305"/>
      <c r="Q43" s="254"/>
      <c r="R43" s="270"/>
      <c r="S43" s="323"/>
      <c r="V43" s="257"/>
    </row>
    <row r="44" spans="1:26" ht="104" x14ac:dyDescent="0.6">
      <c r="A44" s="290"/>
      <c r="B44" s="260"/>
      <c r="C44" s="137" t="s">
        <v>351</v>
      </c>
      <c r="D44" s="134" t="s">
        <v>304</v>
      </c>
      <c r="E44" s="260"/>
      <c r="F44" s="260"/>
      <c r="G44" s="260"/>
      <c r="H44" s="260"/>
      <c r="I44" s="251"/>
      <c r="J44" s="251"/>
      <c r="K44" s="251"/>
      <c r="L44" s="251"/>
      <c r="M44" s="251"/>
      <c r="N44" s="251"/>
      <c r="O44" s="266"/>
      <c r="P44" s="305"/>
      <c r="Q44" s="254"/>
      <c r="R44" s="270"/>
      <c r="S44" s="323"/>
      <c r="V44" s="257"/>
    </row>
    <row r="45" spans="1:26" ht="78.5" thickBot="1" x14ac:dyDescent="0.65">
      <c r="A45" s="291"/>
      <c r="B45" s="261"/>
      <c r="C45" s="138" t="s">
        <v>352</v>
      </c>
      <c r="D45" s="134" t="s">
        <v>304</v>
      </c>
      <c r="E45" s="261"/>
      <c r="F45" s="261"/>
      <c r="G45" s="261"/>
      <c r="H45" s="261"/>
      <c r="I45" s="268"/>
      <c r="J45" s="268"/>
      <c r="K45" s="268"/>
      <c r="L45" s="268"/>
      <c r="M45" s="268"/>
      <c r="N45" s="268"/>
      <c r="O45" s="267"/>
      <c r="P45" s="306"/>
      <c r="Q45" s="282"/>
      <c r="R45" s="271"/>
      <c r="S45" s="323"/>
      <c r="V45" s="272"/>
    </row>
    <row r="46" spans="1:26" ht="78" x14ac:dyDescent="0.6">
      <c r="A46" s="289" t="s">
        <v>94</v>
      </c>
      <c r="B46" s="259" t="s">
        <v>119</v>
      </c>
      <c r="C46" s="136" t="s">
        <v>353</v>
      </c>
      <c r="D46" s="133" t="s">
        <v>305</v>
      </c>
      <c r="E46" s="259" t="s">
        <v>305</v>
      </c>
      <c r="F46" s="259">
        <f ca="1">COUNTIFS(INDIRECT("RAG!$C$"&amp;$V12&amp;":$BB$"&amp;$V12),F$11,RAG!$C$3:$BB$3,$B46)</f>
        <v>1</v>
      </c>
      <c r="G46" s="259">
        <f ca="1">COUNTIFS(INDIRECT("RAG!$C$"&amp;$V12&amp;":$BB$"&amp;$V12),G$11,RAG!$C$3:$BB$3,$B46)</f>
        <v>3</v>
      </c>
      <c r="H46" s="259">
        <f ca="1">COUNTIFS(INDIRECT("RAG!$C$"&amp;$V12&amp;":$BB$"&amp;$V12),H$11,RAG!$C$3:$BB$3,$B46)</f>
        <v>3</v>
      </c>
      <c r="I46" s="250" t="s">
        <v>306</v>
      </c>
      <c r="J46" s="250" t="s">
        <v>307</v>
      </c>
      <c r="K46" s="250" t="s">
        <v>308</v>
      </c>
      <c r="L46" s="250" t="s">
        <v>309</v>
      </c>
      <c r="M46" s="250" t="s">
        <v>440</v>
      </c>
      <c r="N46" s="250" t="s">
        <v>279</v>
      </c>
      <c r="O46" s="265" t="s">
        <v>808</v>
      </c>
      <c r="P46" s="304" t="s">
        <v>304</v>
      </c>
      <c r="Q46" s="269"/>
      <c r="R46" s="253" t="s">
        <v>337</v>
      </c>
      <c r="S46" s="324"/>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60"/>
      <c r="F47" s="260"/>
      <c r="G47" s="260"/>
      <c r="H47" s="260"/>
      <c r="I47" s="251"/>
      <c r="J47" s="251"/>
      <c r="K47" s="251"/>
      <c r="L47" s="251"/>
      <c r="M47" s="251"/>
      <c r="N47" s="251"/>
      <c r="O47" s="266"/>
      <c r="P47" s="305"/>
      <c r="Q47" s="270"/>
      <c r="R47" s="254"/>
      <c r="S47" s="324"/>
      <c r="V47" s="257"/>
    </row>
    <row r="48" spans="1:26" ht="52" x14ac:dyDescent="0.6">
      <c r="A48" s="290"/>
      <c r="B48" s="260"/>
      <c r="C48" s="137" t="s">
        <v>356</v>
      </c>
      <c r="D48" s="134" t="s">
        <v>305</v>
      </c>
      <c r="E48" s="260"/>
      <c r="F48" s="260"/>
      <c r="G48" s="260"/>
      <c r="H48" s="260"/>
      <c r="I48" s="251"/>
      <c r="J48" s="251"/>
      <c r="K48" s="251"/>
      <c r="L48" s="251"/>
      <c r="M48" s="251"/>
      <c r="N48" s="251"/>
      <c r="O48" s="266"/>
      <c r="P48" s="305"/>
      <c r="Q48" s="270"/>
      <c r="R48" s="254"/>
      <c r="S48" s="324"/>
      <c r="V48" s="257"/>
    </row>
    <row r="49" spans="1:26" ht="52" x14ac:dyDescent="0.6">
      <c r="A49" s="290"/>
      <c r="B49" s="260"/>
      <c r="C49" s="137" t="s">
        <v>357</v>
      </c>
      <c r="D49" s="134" t="s">
        <v>305</v>
      </c>
      <c r="E49" s="260"/>
      <c r="F49" s="260"/>
      <c r="G49" s="260"/>
      <c r="H49" s="260"/>
      <c r="I49" s="251"/>
      <c r="J49" s="251"/>
      <c r="K49" s="251"/>
      <c r="L49" s="251"/>
      <c r="M49" s="251"/>
      <c r="N49" s="251"/>
      <c r="O49" s="266"/>
      <c r="P49" s="305"/>
      <c r="Q49" s="270"/>
      <c r="R49" s="254"/>
      <c r="S49" s="324"/>
      <c r="V49" s="257"/>
    </row>
    <row r="50" spans="1:26" ht="298.75" customHeight="1" thickBot="1" x14ac:dyDescent="0.65">
      <c r="A50" s="291"/>
      <c r="B50" s="261"/>
      <c r="C50" s="138" t="s">
        <v>358</v>
      </c>
      <c r="D50" s="134" t="s">
        <v>304</v>
      </c>
      <c r="E50" s="261"/>
      <c r="F50" s="261"/>
      <c r="G50" s="261"/>
      <c r="H50" s="261"/>
      <c r="I50" s="268"/>
      <c r="J50" s="268"/>
      <c r="K50" s="268"/>
      <c r="L50" s="268"/>
      <c r="M50" s="268"/>
      <c r="N50" s="268"/>
      <c r="O50" s="267"/>
      <c r="P50" s="306"/>
      <c r="Q50" s="271"/>
      <c r="R50" s="282"/>
      <c r="S50" s="324"/>
      <c r="V50" s="272"/>
    </row>
    <row r="51" spans="1:26" ht="130" x14ac:dyDescent="0.6">
      <c r="A51" s="289" t="s">
        <v>95</v>
      </c>
      <c r="B51" s="259" t="s">
        <v>120</v>
      </c>
      <c r="C51" s="136" t="s">
        <v>359</v>
      </c>
      <c r="D51" s="133" t="s">
        <v>305</v>
      </c>
      <c r="E51" s="259" t="s">
        <v>305</v>
      </c>
      <c r="F51" s="259">
        <f ca="1">COUNTIFS(INDIRECT("RAG!$C$"&amp;$V12&amp;":$BB$"&amp;$V12),F$11,RAG!$C$3:$BB$3,$B51)</f>
        <v>0</v>
      </c>
      <c r="G51" s="259">
        <f ca="1">COUNTIFS(INDIRECT("RAG!$C$"&amp;$V12&amp;":$BB$"&amp;$V12),G$11,RAG!$C$3:$BB$3,$B51)</f>
        <v>1</v>
      </c>
      <c r="H51" s="259">
        <f ca="1">COUNTIFS(INDIRECT("RAG!$C$"&amp;$V12&amp;":$BB$"&amp;$V12),H$11,RAG!$C$3:$BB$3,$B51)</f>
        <v>3</v>
      </c>
      <c r="I51" s="292" t="s">
        <v>249</v>
      </c>
      <c r="J51" s="292" t="s">
        <v>249</v>
      </c>
      <c r="K51" s="292" t="s">
        <v>249</v>
      </c>
      <c r="L51" s="292" t="s">
        <v>249</v>
      </c>
      <c r="M51" s="292" t="s">
        <v>249</v>
      </c>
      <c r="N51" s="292" t="s">
        <v>280</v>
      </c>
      <c r="O51" s="286" t="s">
        <v>465</v>
      </c>
      <c r="P51" s="250" t="s">
        <v>304</v>
      </c>
      <c r="Q51" s="269"/>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3.65" customHeight="1" thickBot="1" x14ac:dyDescent="0.65">
      <c r="A52" s="291"/>
      <c r="B52" s="261"/>
      <c r="C52" s="138" t="s">
        <v>362</v>
      </c>
      <c r="D52" s="134" t="s">
        <v>305</v>
      </c>
      <c r="E52" s="261"/>
      <c r="F52" s="261"/>
      <c r="G52" s="261"/>
      <c r="H52" s="261"/>
      <c r="I52" s="294"/>
      <c r="J52" s="294"/>
      <c r="K52" s="294"/>
      <c r="L52" s="294"/>
      <c r="M52" s="294"/>
      <c r="N52" s="294"/>
      <c r="O52" s="288"/>
      <c r="P52" s="268"/>
      <c r="Q52" s="271"/>
      <c r="R52" s="282"/>
      <c r="S52" s="323"/>
      <c r="V52" s="272"/>
    </row>
    <row r="53" spans="1:26" ht="78" x14ac:dyDescent="0.6">
      <c r="A53" s="289" t="s">
        <v>98</v>
      </c>
      <c r="B53" s="259" t="s">
        <v>121</v>
      </c>
      <c r="C53" s="133" t="s">
        <v>363</v>
      </c>
      <c r="D53" s="133" t="s">
        <v>304</v>
      </c>
      <c r="E53" s="283"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364</v>
      </c>
      <c r="M53" s="250" t="s">
        <v>310</v>
      </c>
      <c r="N53" s="250"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84"/>
      <c r="F54" s="284"/>
      <c r="G54" s="284"/>
      <c r="H54" s="284"/>
      <c r="I54" s="251"/>
      <c r="J54" s="251"/>
      <c r="K54" s="251"/>
      <c r="L54" s="251"/>
      <c r="M54" s="251"/>
      <c r="N54" s="251"/>
      <c r="O54" s="266"/>
      <c r="P54" s="251"/>
      <c r="Q54" s="254"/>
      <c r="R54" s="270"/>
      <c r="S54" s="323"/>
      <c r="V54" s="257"/>
    </row>
    <row r="55" spans="1:26" x14ac:dyDescent="0.6">
      <c r="A55" s="290"/>
      <c r="B55" s="260"/>
      <c r="C55" s="142" t="s">
        <v>367</v>
      </c>
      <c r="D55" s="134" t="s">
        <v>304</v>
      </c>
      <c r="E55" s="284"/>
      <c r="F55" s="284"/>
      <c r="G55" s="284"/>
      <c r="H55" s="284"/>
      <c r="I55" s="251"/>
      <c r="J55" s="251"/>
      <c r="K55" s="251"/>
      <c r="L55" s="251"/>
      <c r="M55" s="251"/>
      <c r="N55" s="251"/>
      <c r="O55" s="266"/>
      <c r="P55" s="251"/>
      <c r="Q55" s="254"/>
      <c r="R55" s="270"/>
      <c r="S55" s="323"/>
      <c r="V55" s="257"/>
    </row>
    <row r="56" spans="1:26" x14ac:dyDescent="0.6">
      <c r="A56" s="290"/>
      <c r="B56" s="260"/>
      <c r="C56" s="134" t="s">
        <v>368</v>
      </c>
      <c r="D56" s="134" t="s">
        <v>304</v>
      </c>
      <c r="E56" s="284"/>
      <c r="F56" s="284"/>
      <c r="G56" s="284"/>
      <c r="H56" s="284"/>
      <c r="I56" s="251"/>
      <c r="J56" s="251"/>
      <c r="K56" s="251"/>
      <c r="L56" s="251"/>
      <c r="M56" s="251"/>
      <c r="N56" s="251"/>
      <c r="O56" s="266"/>
      <c r="P56" s="251"/>
      <c r="Q56" s="254"/>
      <c r="R56" s="270"/>
      <c r="S56" s="323"/>
      <c r="V56" s="257"/>
    </row>
    <row r="57" spans="1:26" ht="239.15" customHeight="1" thickBot="1" x14ac:dyDescent="0.65">
      <c r="A57" s="291"/>
      <c r="B57" s="261"/>
      <c r="C57" s="135" t="s">
        <v>369</v>
      </c>
      <c r="D57" s="134" t="s">
        <v>305</v>
      </c>
      <c r="E57" s="285"/>
      <c r="F57" s="285"/>
      <c r="G57" s="285"/>
      <c r="H57" s="285"/>
      <c r="I57" s="268"/>
      <c r="J57" s="268"/>
      <c r="K57" s="268"/>
      <c r="L57" s="268"/>
      <c r="M57" s="268"/>
      <c r="N57" s="268"/>
      <c r="O57" s="267"/>
      <c r="P57" s="268"/>
      <c r="Q57" s="282"/>
      <c r="R57" s="271"/>
      <c r="S57" s="323"/>
      <c r="V57" s="272"/>
    </row>
    <row r="58" spans="1:26" ht="52" x14ac:dyDescent="0.6">
      <c r="A58" s="289" t="s">
        <v>101</v>
      </c>
      <c r="B58" s="259" t="s">
        <v>122</v>
      </c>
      <c r="C58" s="143" t="s">
        <v>370</v>
      </c>
      <c r="D58" s="133" t="s">
        <v>305</v>
      </c>
      <c r="E58" s="283"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50" t="s">
        <v>282</v>
      </c>
      <c r="O58" s="265" t="s">
        <v>809</v>
      </c>
      <c r="P58" s="250" t="s">
        <v>304</v>
      </c>
      <c r="Q58" s="269"/>
      <c r="R58" s="253"/>
      <c r="S58" s="323"/>
      <c r="V58" s="256"/>
      <c r="Z58" s="113" t="str">
        <f>IF(R58&gt;0,B58&amp;":"&amp;R58&amp;"
","")</f>
        <v/>
      </c>
    </row>
    <row r="59" spans="1:26" ht="52" x14ac:dyDescent="0.6">
      <c r="A59" s="290"/>
      <c r="B59" s="260"/>
      <c r="C59" s="144" t="s">
        <v>372</v>
      </c>
      <c r="D59" s="134" t="s">
        <v>304</v>
      </c>
      <c r="E59" s="284"/>
      <c r="F59" s="284"/>
      <c r="G59" s="284"/>
      <c r="H59" s="284"/>
      <c r="I59" s="251"/>
      <c r="J59" s="251"/>
      <c r="K59" s="251"/>
      <c r="L59" s="251"/>
      <c r="M59" s="251"/>
      <c r="N59" s="251"/>
      <c r="O59" s="266"/>
      <c r="P59" s="251"/>
      <c r="Q59" s="270"/>
      <c r="R59" s="254"/>
      <c r="S59" s="323"/>
      <c r="V59" s="257"/>
    </row>
    <row r="60" spans="1:26" ht="323.5" customHeight="1" thickBot="1" x14ac:dyDescent="0.65">
      <c r="A60" s="291"/>
      <c r="B60" s="261"/>
      <c r="C60" s="145" t="s">
        <v>373</v>
      </c>
      <c r="D60" s="134" t="s">
        <v>305</v>
      </c>
      <c r="E60" s="285"/>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83"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84"/>
      <c r="F62" s="284"/>
      <c r="G62" s="284"/>
      <c r="H62" s="284"/>
      <c r="I62" s="251"/>
      <c r="J62" s="251"/>
      <c r="K62" s="251"/>
      <c r="L62" s="251"/>
      <c r="M62" s="251"/>
      <c r="N62" s="251"/>
      <c r="O62" s="266"/>
      <c r="P62" s="251"/>
      <c r="Q62" s="299"/>
      <c r="R62" s="299"/>
      <c r="S62" s="322"/>
      <c r="V62" s="302"/>
    </row>
    <row r="63" spans="1:26" ht="52" x14ac:dyDescent="0.6">
      <c r="A63" s="290"/>
      <c r="B63" s="260"/>
      <c r="C63" s="134" t="s">
        <v>378</v>
      </c>
      <c r="D63" s="134" t="s">
        <v>305</v>
      </c>
      <c r="E63" s="284"/>
      <c r="F63" s="284"/>
      <c r="G63" s="284"/>
      <c r="H63" s="284"/>
      <c r="I63" s="251"/>
      <c r="J63" s="251"/>
      <c r="K63" s="251"/>
      <c r="L63" s="251"/>
      <c r="M63" s="251"/>
      <c r="N63" s="251"/>
      <c r="O63" s="266"/>
      <c r="P63" s="251"/>
      <c r="Q63" s="299"/>
      <c r="R63" s="299"/>
      <c r="S63" s="322"/>
      <c r="V63" s="302"/>
    </row>
    <row r="64" spans="1:26" ht="52" x14ac:dyDescent="0.6">
      <c r="A64" s="290"/>
      <c r="B64" s="260"/>
      <c r="C64" s="134" t="s">
        <v>379</v>
      </c>
      <c r="D64" s="134" t="s">
        <v>305</v>
      </c>
      <c r="E64" s="284"/>
      <c r="F64" s="284"/>
      <c r="G64" s="284"/>
      <c r="H64" s="284"/>
      <c r="I64" s="251"/>
      <c r="J64" s="251"/>
      <c r="K64" s="251"/>
      <c r="L64" s="251"/>
      <c r="M64" s="251"/>
      <c r="N64" s="251"/>
      <c r="O64" s="266"/>
      <c r="P64" s="251"/>
      <c r="Q64" s="299"/>
      <c r="R64" s="299"/>
      <c r="S64" s="322"/>
      <c r="V64" s="302"/>
    </row>
    <row r="65" spans="1:26" x14ac:dyDescent="0.6">
      <c r="A65" s="290"/>
      <c r="B65" s="260"/>
      <c r="C65" s="134" t="s">
        <v>380</v>
      </c>
      <c r="D65" s="134" t="s">
        <v>305</v>
      </c>
      <c r="E65" s="284"/>
      <c r="F65" s="284"/>
      <c r="G65" s="284"/>
      <c r="H65" s="284"/>
      <c r="I65" s="251"/>
      <c r="J65" s="251"/>
      <c r="K65" s="251"/>
      <c r="L65" s="251"/>
      <c r="M65" s="251"/>
      <c r="N65" s="251"/>
      <c r="O65" s="266"/>
      <c r="P65" s="251"/>
      <c r="Q65" s="299"/>
      <c r="R65" s="299"/>
      <c r="S65" s="322"/>
      <c r="V65" s="302"/>
    </row>
    <row r="66" spans="1:26" x14ac:dyDescent="0.6">
      <c r="A66" s="290"/>
      <c r="B66" s="260"/>
      <c r="C66" s="134" t="s">
        <v>381</v>
      </c>
      <c r="D66" s="134" t="s">
        <v>305</v>
      </c>
      <c r="E66" s="284"/>
      <c r="F66" s="284"/>
      <c r="G66" s="284"/>
      <c r="H66" s="284"/>
      <c r="I66" s="251"/>
      <c r="J66" s="251"/>
      <c r="K66" s="251"/>
      <c r="L66" s="251"/>
      <c r="M66" s="251"/>
      <c r="N66" s="251"/>
      <c r="O66" s="266"/>
      <c r="P66" s="251"/>
      <c r="Q66" s="299"/>
      <c r="R66" s="299"/>
      <c r="S66" s="322"/>
      <c r="V66" s="302"/>
    </row>
    <row r="67" spans="1:26" ht="78" x14ac:dyDescent="0.6">
      <c r="A67" s="290"/>
      <c r="B67" s="260"/>
      <c r="C67" s="134" t="s">
        <v>382</v>
      </c>
      <c r="D67" s="134" t="s">
        <v>305</v>
      </c>
      <c r="E67" s="284"/>
      <c r="F67" s="284"/>
      <c r="G67" s="284"/>
      <c r="H67" s="284"/>
      <c r="I67" s="251"/>
      <c r="J67" s="251"/>
      <c r="K67" s="251"/>
      <c r="L67" s="251"/>
      <c r="M67" s="251"/>
      <c r="N67" s="251"/>
      <c r="O67" s="266"/>
      <c r="P67" s="251"/>
      <c r="Q67" s="299"/>
      <c r="R67" s="299"/>
      <c r="S67" s="322"/>
      <c r="V67" s="302"/>
    </row>
    <row r="68" spans="1:26" ht="26.5" thickBot="1" x14ac:dyDescent="0.65">
      <c r="A68" s="291"/>
      <c r="B68" s="261"/>
      <c r="C68" s="135" t="s">
        <v>383</v>
      </c>
      <c r="D68" s="134" t="s">
        <v>305</v>
      </c>
      <c r="E68" s="285"/>
      <c r="F68" s="285"/>
      <c r="G68" s="285"/>
      <c r="H68" s="285"/>
      <c r="I68" s="268"/>
      <c r="J68" s="268"/>
      <c r="K68" s="268"/>
      <c r="L68" s="268"/>
      <c r="M68" s="268"/>
      <c r="N68" s="268"/>
      <c r="O68" s="267"/>
      <c r="P68" s="268"/>
      <c r="Q68" s="300"/>
      <c r="R68" s="300"/>
      <c r="S68" s="322"/>
      <c r="V68" s="303"/>
    </row>
    <row r="69" spans="1:26" ht="52" x14ac:dyDescent="0.6">
      <c r="A69" s="289" t="s">
        <v>384</v>
      </c>
      <c r="B69" s="259" t="s">
        <v>124</v>
      </c>
      <c r="C69" s="139" t="s">
        <v>385</v>
      </c>
      <c r="D69" s="133" t="s">
        <v>305</v>
      </c>
      <c r="E69" s="283"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53"/>
      <c r="S69" s="323"/>
      <c r="V69" s="256"/>
      <c r="Z69" s="113" t="str">
        <f>IF(R69&gt;0,B69&amp;":"&amp;R69&amp;"
","")</f>
        <v/>
      </c>
    </row>
    <row r="70" spans="1:26" x14ac:dyDescent="0.6">
      <c r="A70" s="290"/>
      <c r="B70" s="260"/>
      <c r="C70" s="140" t="s">
        <v>387</v>
      </c>
      <c r="D70" s="134" t="s">
        <v>305</v>
      </c>
      <c r="E70" s="284"/>
      <c r="F70" s="284"/>
      <c r="G70" s="284"/>
      <c r="H70" s="284"/>
      <c r="I70" s="251"/>
      <c r="J70" s="251"/>
      <c r="K70" s="251"/>
      <c r="L70" s="251"/>
      <c r="M70" s="251"/>
      <c r="N70" s="251"/>
      <c r="O70" s="287"/>
      <c r="P70" s="251"/>
      <c r="Q70" s="270"/>
      <c r="R70" s="254"/>
      <c r="S70" s="323"/>
      <c r="V70" s="257"/>
    </row>
    <row r="71" spans="1:26" ht="104" x14ac:dyDescent="0.6">
      <c r="A71" s="290"/>
      <c r="B71" s="260"/>
      <c r="C71" s="140" t="s">
        <v>388</v>
      </c>
      <c r="D71" s="134" t="s">
        <v>305</v>
      </c>
      <c r="E71" s="284"/>
      <c r="F71" s="284"/>
      <c r="G71" s="284"/>
      <c r="H71" s="284"/>
      <c r="I71" s="251"/>
      <c r="J71" s="251"/>
      <c r="K71" s="251"/>
      <c r="L71" s="251"/>
      <c r="M71" s="251"/>
      <c r="N71" s="251"/>
      <c r="O71" s="287"/>
      <c r="P71" s="251"/>
      <c r="Q71" s="270"/>
      <c r="R71" s="254"/>
      <c r="S71" s="323"/>
      <c r="V71" s="257"/>
    </row>
    <row r="72" spans="1:26" ht="52" x14ac:dyDescent="0.6">
      <c r="A72" s="290"/>
      <c r="B72" s="260"/>
      <c r="C72" s="140" t="s">
        <v>389</v>
      </c>
      <c r="D72" s="134" t="s">
        <v>304</v>
      </c>
      <c r="E72" s="284"/>
      <c r="F72" s="284"/>
      <c r="G72" s="284"/>
      <c r="H72" s="284"/>
      <c r="I72" s="251"/>
      <c r="J72" s="251"/>
      <c r="K72" s="251"/>
      <c r="L72" s="251"/>
      <c r="M72" s="251"/>
      <c r="N72" s="251"/>
      <c r="O72" s="287"/>
      <c r="P72" s="251"/>
      <c r="Q72" s="270"/>
      <c r="R72" s="254"/>
      <c r="S72" s="323"/>
      <c r="V72" s="257"/>
    </row>
    <row r="73" spans="1:26" x14ac:dyDescent="0.6">
      <c r="A73" s="290"/>
      <c r="B73" s="260"/>
      <c r="C73" s="140" t="s">
        <v>390</v>
      </c>
      <c r="D73" s="134" t="s">
        <v>304</v>
      </c>
      <c r="E73" s="284"/>
      <c r="F73" s="284"/>
      <c r="G73" s="284"/>
      <c r="H73" s="284"/>
      <c r="I73" s="251"/>
      <c r="J73" s="251"/>
      <c r="K73" s="251"/>
      <c r="L73" s="251"/>
      <c r="M73" s="251"/>
      <c r="N73" s="251"/>
      <c r="O73" s="287"/>
      <c r="P73" s="251"/>
      <c r="Q73" s="270"/>
      <c r="R73" s="254"/>
      <c r="S73" s="323"/>
      <c r="V73" s="257"/>
    </row>
    <row r="74" spans="1:26" x14ac:dyDescent="0.6">
      <c r="A74" s="290"/>
      <c r="B74" s="260"/>
      <c r="C74" s="140" t="s">
        <v>391</v>
      </c>
      <c r="D74" s="134" t="s">
        <v>304</v>
      </c>
      <c r="E74" s="284"/>
      <c r="F74" s="284"/>
      <c r="G74" s="284"/>
      <c r="H74" s="284"/>
      <c r="I74" s="251"/>
      <c r="J74" s="251"/>
      <c r="K74" s="251"/>
      <c r="L74" s="251"/>
      <c r="M74" s="251"/>
      <c r="N74" s="251"/>
      <c r="O74" s="287"/>
      <c r="P74" s="251"/>
      <c r="Q74" s="270"/>
      <c r="R74" s="254"/>
      <c r="S74" s="323"/>
      <c r="V74" s="257"/>
    </row>
    <row r="75" spans="1:26" ht="52.5" thickBot="1" x14ac:dyDescent="0.65">
      <c r="A75" s="291"/>
      <c r="B75" s="261"/>
      <c r="C75" s="141" t="s">
        <v>392</v>
      </c>
      <c r="D75" s="134" t="s">
        <v>304</v>
      </c>
      <c r="E75" s="285"/>
      <c r="F75" s="285"/>
      <c r="G75" s="285"/>
      <c r="H75" s="285"/>
      <c r="I75" s="268"/>
      <c r="J75" s="268"/>
      <c r="K75" s="268"/>
      <c r="L75" s="268"/>
      <c r="M75" s="268"/>
      <c r="N75" s="268"/>
      <c r="O75" s="288"/>
      <c r="P75" s="268"/>
      <c r="Q75" s="271"/>
      <c r="R75" s="282"/>
      <c r="S75" s="323"/>
      <c r="V75" s="272"/>
    </row>
    <row r="76" spans="1:26" ht="52" x14ac:dyDescent="0.6">
      <c r="A76" s="289" t="s">
        <v>104</v>
      </c>
      <c r="B76" s="259" t="s">
        <v>125</v>
      </c>
      <c r="C76" s="139" t="s">
        <v>393</v>
      </c>
      <c r="D76" s="133" t="s">
        <v>305</v>
      </c>
      <c r="E76" s="283"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712</v>
      </c>
      <c r="P76" s="250" t="s">
        <v>304</v>
      </c>
      <c r="Q76" s="269"/>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84"/>
      <c r="F77" s="284"/>
      <c r="G77" s="284"/>
      <c r="H77" s="284"/>
      <c r="I77" s="251"/>
      <c r="J77" s="251"/>
      <c r="K77" s="251"/>
      <c r="L77" s="251"/>
      <c r="M77" s="251"/>
      <c r="N77" s="251"/>
      <c r="O77" s="296"/>
      <c r="P77" s="251"/>
      <c r="Q77" s="270"/>
      <c r="R77" s="254"/>
      <c r="S77" s="323"/>
      <c r="V77" s="257"/>
    </row>
    <row r="78" spans="1:26" ht="52" x14ac:dyDescent="0.6">
      <c r="A78" s="290"/>
      <c r="B78" s="260"/>
      <c r="C78" s="140" t="s">
        <v>397</v>
      </c>
      <c r="D78" s="134" t="s">
        <v>305</v>
      </c>
      <c r="E78" s="284"/>
      <c r="F78" s="284"/>
      <c r="G78" s="284"/>
      <c r="H78" s="284"/>
      <c r="I78" s="251"/>
      <c r="J78" s="251"/>
      <c r="K78" s="251"/>
      <c r="L78" s="251"/>
      <c r="M78" s="251"/>
      <c r="N78" s="251"/>
      <c r="O78" s="296"/>
      <c r="P78" s="251"/>
      <c r="Q78" s="270"/>
      <c r="R78" s="254"/>
      <c r="S78" s="323"/>
      <c r="V78" s="257"/>
    </row>
    <row r="79" spans="1:26" x14ac:dyDescent="0.6">
      <c r="A79" s="290"/>
      <c r="B79" s="260"/>
      <c r="C79" s="140" t="s">
        <v>398</v>
      </c>
      <c r="D79" s="134" t="s">
        <v>305</v>
      </c>
      <c r="E79" s="284"/>
      <c r="F79" s="284"/>
      <c r="G79" s="284"/>
      <c r="H79" s="284"/>
      <c r="I79" s="251"/>
      <c r="J79" s="251"/>
      <c r="K79" s="251"/>
      <c r="L79" s="251"/>
      <c r="M79" s="251"/>
      <c r="N79" s="251"/>
      <c r="O79" s="296"/>
      <c r="P79" s="251"/>
      <c r="Q79" s="270"/>
      <c r="R79" s="254"/>
      <c r="S79" s="323"/>
      <c r="V79" s="257"/>
    </row>
    <row r="80" spans="1:26" ht="165.65" customHeight="1" thickBot="1" x14ac:dyDescent="0.65">
      <c r="A80" s="291"/>
      <c r="B80" s="261"/>
      <c r="C80" s="146" t="s">
        <v>399</v>
      </c>
      <c r="D80" s="134" t="s">
        <v>305</v>
      </c>
      <c r="E80" s="285"/>
      <c r="F80" s="285"/>
      <c r="G80" s="285"/>
      <c r="H80" s="285"/>
      <c r="I80" s="268"/>
      <c r="J80" s="268"/>
      <c r="K80" s="268"/>
      <c r="L80" s="268"/>
      <c r="M80" s="268"/>
      <c r="N80" s="268"/>
      <c r="O80" s="297"/>
      <c r="P80" s="268"/>
      <c r="Q80" s="271"/>
      <c r="R80" s="282"/>
      <c r="S80" s="323"/>
      <c r="V80" s="272"/>
    </row>
    <row r="81" spans="1:26" ht="52" x14ac:dyDescent="0.6">
      <c r="A81" s="273" t="s">
        <v>110</v>
      </c>
      <c r="B81" s="259" t="s">
        <v>126</v>
      </c>
      <c r="C81" s="139" t="s">
        <v>400</v>
      </c>
      <c r="D81" s="133" t="s">
        <v>305</v>
      </c>
      <c r="E81" s="259"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810</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60"/>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60"/>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305</v>
      </c>
      <c r="E84" s="260"/>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60"/>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60"/>
      <c r="F86" s="260"/>
      <c r="G86" s="260"/>
      <c r="H86" s="260"/>
      <c r="I86" s="263"/>
      <c r="J86" s="263"/>
      <c r="K86" s="263"/>
      <c r="L86" s="263"/>
      <c r="M86" s="263"/>
      <c r="N86" s="263"/>
      <c r="O86" s="266"/>
      <c r="P86" s="251"/>
      <c r="Q86" s="254"/>
      <c r="R86" s="254"/>
      <c r="S86" s="324"/>
      <c r="V86" s="257"/>
    </row>
    <row r="87" spans="1:26" ht="143.5" customHeight="1" thickBot="1" x14ac:dyDescent="0.65">
      <c r="A87" s="280"/>
      <c r="B87" s="261"/>
      <c r="C87" s="145" t="s">
        <v>407</v>
      </c>
      <c r="D87" s="134" t="s">
        <v>304</v>
      </c>
      <c r="E87" s="261"/>
      <c r="F87" s="261"/>
      <c r="G87" s="261"/>
      <c r="H87" s="261"/>
      <c r="I87" s="279"/>
      <c r="J87" s="279"/>
      <c r="K87" s="279"/>
      <c r="L87" s="279"/>
      <c r="M87" s="279"/>
      <c r="N87" s="279"/>
      <c r="O87" s="267"/>
      <c r="P87" s="268"/>
      <c r="Q87" s="282"/>
      <c r="R87" s="282"/>
      <c r="S87" s="324"/>
      <c r="V87" s="272"/>
    </row>
    <row r="88" spans="1:26" ht="63.65" customHeight="1" x14ac:dyDescent="0.6">
      <c r="A88" s="273" t="s">
        <v>113</v>
      </c>
      <c r="B88" s="259" t="s">
        <v>127</v>
      </c>
      <c r="C88" s="148" t="s">
        <v>408</v>
      </c>
      <c r="D88" s="136" t="s">
        <v>304</v>
      </c>
      <c r="E88" s="259"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811</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305</v>
      </c>
      <c r="E89" s="260"/>
      <c r="F89" s="260"/>
      <c r="G89" s="260"/>
      <c r="H89" s="260"/>
      <c r="I89" s="251"/>
      <c r="J89" s="251"/>
      <c r="K89" s="251"/>
      <c r="L89" s="251"/>
      <c r="M89" s="251"/>
      <c r="N89" s="251"/>
      <c r="O89" s="266"/>
      <c r="P89" s="251"/>
      <c r="Q89" s="254"/>
      <c r="R89" s="254"/>
      <c r="S89" s="323"/>
      <c r="V89" s="257"/>
    </row>
    <row r="90" spans="1:26" ht="52" x14ac:dyDescent="0.6">
      <c r="A90" s="274"/>
      <c r="B90" s="260"/>
      <c r="C90" s="147" t="s">
        <v>412</v>
      </c>
      <c r="D90" s="134" t="s">
        <v>304</v>
      </c>
      <c r="E90" s="260"/>
      <c r="F90" s="260"/>
      <c r="G90" s="260"/>
      <c r="H90" s="260"/>
      <c r="I90" s="251"/>
      <c r="J90" s="251"/>
      <c r="K90" s="251"/>
      <c r="L90" s="251"/>
      <c r="M90" s="251"/>
      <c r="N90" s="251"/>
      <c r="O90" s="266"/>
      <c r="P90" s="251"/>
      <c r="Q90" s="254"/>
      <c r="R90" s="254"/>
      <c r="S90" s="323"/>
      <c r="V90" s="257"/>
    </row>
    <row r="91" spans="1:26" ht="259.39999999999998" customHeight="1" thickBot="1" x14ac:dyDescent="0.65">
      <c r="A91" s="275"/>
      <c r="B91" s="261"/>
      <c r="C91" s="149" t="s">
        <v>413</v>
      </c>
      <c r="D91" s="150" t="s">
        <v>305</v>
      </c>
      <c r="E91" s="261"/>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R/GzSKpMs5Z7xCcihEO1D/oAvwuB0r+YO4n+JY17+034FB1iLKf0ZESwj7Ow07rYM/tjTfwUH4+6HrZVvcUNsg==" saltValue="ejz4GV/EKF7B+JG5jRWW3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C31">
    <cfRule type="expression" dxfId="1223" priority="188">
      <formula>$D12="No"</formula>
    </cfRule>
  </conditionalFormatting>
  <conditionalFormatting sqref="C54:C57">
    <cfRule type="expression" dxfId="1222" priority="189">
      <formula>$D54="No"</formula>
    </cfRule>
  </conditionalFormatting>
  <conditionalFormatting sqref="C12:D23">
    <cfRule type="expression" dxfId="1221" priority="190">
      <formula>$D12="No"</formula>
    </cfRule>
  </conditionalFormatting>
  <conditionalFormatting sqref="C32:D91">
    <cfRule type="expression" dxfId="1220" priority="7">
      <formula>$D32="No"</formula>
    </cfRule>
  </conditionalFormatting>
  <conditionalFormatting sqref="D24:D31">
    <cfRule type="expression" dxfId="1219" priority="77">
      <formula>$D24="No"</formula>
    </cfRule>
  </conditionalFormatting>
  <conditionalFormatting sqref="F12:F91">
    <cfRule type="cellIs" dxfId="1218" priority="10" operator="greaterThan">
      <formula>0</formula>
    </cfRule>
  </conditionalFormatting>
  <conditionalFormatting sqref="G12:G91">
    <cfRule type="cellIs" dxfId="1217" priority="9" operator="greaterThan">
      <formula>0</formula>
    </cfRule>
  </conditionalFormatting>
  <conditionalFormatting sqref="H12:H91">
    <cfRule type="cellIs" dxfId="1216" priority="8" operator="greaterThan">
      <formula>0</formula>
    </cfRule>
  </conditionalFormatting>
  <conditionalFormatting sqref="N12">
    <cfRule type="cellIs" dxfId="1215" priority="105" operator="equal">
      <formula>"Significant Positive"</formula>
    </cfRule>
    <cfRule type="cellIs" dxfId="1214" priority="106" operator="equal">
      <formula>"Neutral"</formula>
    </cfRule>
    <cfRule type="cellIs" dxfId="1213" priority="104" operator="equal">
      <formula>"Minor Positive"</formula>
    </cfRule>
    <cfRule type="cellIs" dxfId="1212" priority="103" operator="equal">
      <formula>"Significant Negative"</formula>
    </cfRule>
    <cfRule type="cellIs" dxfId="1211" priority="102" operator="equal">
      <formula>"Minor Negative"</formula>
    </cfRule>
  </conditionalFormatting>
  <conditionalFormatting sqref="N22">
    <cfRule type="cellIs" dxfId="1210" priority="110" operator="equal">
      <formula>"Neutral"</formula>
    </cfRule>
    <cfRule type="cellIs" dxfId="1209" priority="109" operator="equal">
      <formula>"Uncertain"</formula>
    </cfRule>
    <cfRule type="cellIs" dxfId="1208" priority="108" operator="equal">
      <formula>"Minor Negative"</formula>
    </cfRule>
    <cfRule type="cellIs" dxfId="1207" priority="107" operator="equal">
      <formula>"Significant Negative"</formula>
    </cfRule>
    <cfRule type="cellIs" dxfId="1206" priority="112" operator="equal">
      <formula>"Significant Positive"</formula>
    </cfRule>
    <cfRule type="cellIs" dxfId="1205" priority="111" operator="equal">
      <formula>"Minor Positive"</formula>
    </cfRule>
  </conditionalFormatting>
  <conditionalFormatting sqref="N24">
    <cfRule type="cellIs" dxfId="1204" priority="76" operator="equal">
      <formula>"Significant Positive"</formula>
    </cfRule>
    <cfRule type="cellIs" dxfId="1203" priority="74" operator="equal">
      <formula>"Neutral"</formula>
    </cfRule>
    <cfRule type="cellIs" dxfId="1202" priority="73" operator="equal">
      <formula>"Uncertain"</formula>
    </cfRule>
    <cfRule type="cellIs" dxfId="1201" priority="72" operator="equal">
      <formula>"Minor Negative"</formula>
    </cfRule>
    <cfRule type="cellIs" dxfId="1200" priority="71" operator="equal">
      <formula>"Significant Negative"</formula>
    </cfRule>
    <cfRule type="cellIs" dxfId="1199" priority="75" operator="equal">
      <formula>"Minor Positive"</formula>
    </cfRule>
  </conditionalFormatting>
  <conditionalFormatting sqref="N32">
    <cfRule type="cellIs" dxfId="1198" priority="124" operator="equal">
      <formula>"Significant Positive"</formula>
    </cfRule>
    <cfRule type="cellIs" dxfId="1197" priority="123" operator="equal">
      <formula>"Minor Positive"</formula>
    </cfRule>
    <cfRule type="cellIs" dxfId="1196" priority="121" operator="equal">
      <formula>"Uncertain"</formula>
    </cfRule>
    <cfRule type="cellIs" dxfId="1195" priority="120" operator="equal">
      <formula>"Minor Negative"</formula>
    </cfRule>
    <cfRule type="cellIs" dxfId="1194" priority="119" operator="equal">
      <formula>"Significant Negative"</formula>
    </cfRule>
    <cfRule type="cellIs" dxfId="1193" priority="122" operator="equal">
      <formula>"Neutral"</formula>
    </cfRule>
  </conditionalFormatting>
  <conditionalFormatting sqref="N40">
    <cfRule type="cellIs" dxfId="1192" priority="11" operator="equal">
      <formula>"Significant Negative"</formula>
    </cfRule>
    <cfRule type="cellIs" dxfId="1191" priority="13" operator="equal">
      <formula>"Uncertain"</formula>
    </cfRule>
    <cfRule type="cellIs" dxfId="1190" priority="14" operator="equal">
      <formula>"Neutral"</formula>
    </cfRule>
    <cfRule type="cellIs" dxfId="1189" priority="15" operator="equal">
      <formula>"Minor Positive"</formula>
    </cfRule>
    <cfRule type="cellIs" dxfId="1188" priority="16" operator="equal">
      <formula>"Significant Positive"</formula>
    </cfRule>
    <cfRule type="cellIs" dxfId="1187" priority="12" operator="equal">
      <formula>"Minor Negative"</formula>
    </cfRule>
  </conditionalFormatting>
  <conditionalFormatting sqref="N46">
    <cfRule type="cellIs" dxfId="1186" priority="125" operator="equal">
      <formula>"Significant Negative"</formula>
    </cfRule>
    <cfRule type="cellIs" dxfId="1185" priority="126" operator="equal">
      <formula>"Minor Negative"</formula>
    </cfRule>
    <cfRule type="cellIs" dxfId="1184" priority="127" operator="equal">
      <formula>"Uncertain"</formula>
    </cfRule>
    <cfRule type="cellIs" dxfId="1183" priority="128" operator="equal">
      <formula>"Neutral"</formula>
    </cfRule>
    <cfRule type="cellIs" dxfId="1182" priority="129" operator="equal">
      <formula>"Minor Positive"</formula>
    </cfRule>
    <cfRule type="cellIs" dxfId="1181" priority="130" operator="equal">
      <formula>"Significant Positive"</formula>
    </cfRule>
  </conditionalFormatting>
  <conditionalFormatting sqref="N51">
    <cfRule type="cellIs" dxfId="1180" priority="67" operator="equal">
      <formula>"Uncertain"</formula>
    </cfRule>
    <cfRule type="cellIs" dxfId="1179" priority="66" operator="equal">
      <formula>"Minor Negative"</formula>
    </cfRule>
    <cfRule type="cellIs" dxfId="1178" priority="65" operator="equal">
      <formula>"Significant Negative"</formula>
    </cfRule>
    <cfRule type="cellIs" dxfId="1177" priority="69" operator="equal">
      <formula>"Minor Positive"</formula>
    </cfRule>
    <cfRule type="cellIs" dxfId="1176" priority="70" operator="equal">
      <formula>"Significant Positive"</formula>
    </cfRule>
    <cfRule type="cellIs" dxfId="1175" priority="68" operator="equal">
      <formula>"Neutral"</formula>
    </cfRule>
  </conditionalFormatting>
  <conditionalFormatting sqref="N53">
    <cfRule type="cellIs" dxfId="1174" priority="42" operator="equal">
      <formula>"Minor Positive"</formula>
    </cfRule>
    <cfRule type="cellIs" dxfId="1173" priority="43" operator="equal">
      <formula>"Significant Positive"</formula>
    </cfRule>
    <cfRule type="cellIs" dxfId="1172" priority="38" operator="equal">
      <formula>"Significant Negative"</formula>
    </cfRule>
    <cfRule type="cellIs" dxfId="1171" priority="39" operator="equal">
      <formula>"Minor Negative"</formula>
    </cfRule>
    <cfRule type="cellIs" dxfId="1170" priority="40" operator="equal">
      <formula>"Uncertain"</formula>
    </cfRule>
    <cfRule type="cellIs" dxfId="1169" priority="41" operator="equal">
      <formula>"Neutral"</formula>
    </cfRule>
  </conditionalFormatting>
  <conditionalFormatting sqref="N58">
    <cfRule type="cellIs" dxfId="1168" priority="22" operator="equal">
      <formula>"Uncertain"</formula>
    </cfRule>
    <cfRule type="cellIs" dxfId="1167" priority="21" operator="equal">
      <formula>"Minor Negative"</formula>
    </cfRule>
    <cfRule type="cellIs" dxfId="1166" priority="25" operator="equal">
      <formula>"Significant Positive"</formula>
    </cfRule>
    <cfRule type="cellIs" dxfId="1165" priority="24" operator="equal">
      <formula>"Minor Positive"</formula>
    </cfRule>
    <cfRule type="cellIs" dxfId="1164" priority="23" operator="equal">
      <formula>"Neutral"</formula>
    </cfRule>
    <cfRule type="cellIs" dxfId="1163" priority="20" operator="equal">
      <formula>"Significant Negative"</formula>
    </cfRule>
  </conditionalFormatting>
  <conditionalFormatting sqref="N61">
    <cfRule type="cellIs" dxfId="1162" priority="28" operator="equal">
      <formula>"Uncertain"</formula>
    </cfRule>
    <cfRule type="cellIs" dxfId="1161" priority="27" operator="equal">
      <formula>"Minor Negative"</formula>
    </cfRule>
    <cfRule type="cellIs" dxfId="1160" priority="31" operator="equal">
      <formula>"Significant Positive"</formula>
    </cfRule>
    <cfRule type="cellIs" dxfId="1159" priority="26" operator="equal">
      <formula>"Significant Negative"</formula>
    </cfRule>
    <cfRule type="cellIs" dxfId="1158" priority="30" operator="equal">
      <formula>"Minor Positive"</formula>
    </cfRule>
    <cfRule type="cellIs" dxfId="1157" priority="29" operator="equal">
      <formula>"Neutral"</formula>
    </cfRule>
  </conditionalFormatting>
  <conditionalFormatting sqref="N69">
    <cfRule type="cellIs" dxfId="1156" priority="33" operator="equal">
      <formula>"Minor Negative"</formula>
    </cfRule>
    <cfRule type="cellIs" dxfId="1155" priority="32" operator="equal">
      <formula>"Significant Negative"</formula>
    </cfRule>
    <cfRule type="cellIs" dxfId="1154" priority="37" operator="equal">
      <formula>"Significant Positive"</formula>
    </cfRule>
    <cfRule type="cellIs" dxfId="1153" priority="36" operator="equal">
      <formula>"Minor Positive"</formula>
    </cfRule>
    <cfRule type="cellIs" dxfId="1152" priority="35" operator="equal">
      <formula>"Neutral"</formula>
    </cfRule>
    <cfRule type="cellIs" dxfId="1151" priority="34" operator="equal">
      <formula>"Uncertain"</formula>
    </cfRule>
  </conditionalFormatting>
  <conditionalFormatting sqref="N76">
    <cfRule type="cellIs" dxfId="1150" priority="61" operator="equal">
      <formula>"Significant Positive"</formula>
    </cfRule>
    <cfRule type="cellIs" dxfId="1149" priority="60" operator="equal">
      <formula>"Minor Positive"</formula>
    </cfRule>
    <cfRule type="cellIs" dxfId="1148" priority="59" operator="equal">
      <formula>"Neutral"</formula>
    </cfRule>
    <cfRule type="cellIs" dxfId="1147" priority="58" operator="equal">
      <formula>"Uncertain"</formula>
    </cfRule>
    <cfRule type="cellIs" dxfId="1146" priority="57" operator="equal">
      <formula>"Minor Negative"</formula>
    </cfRule>
    <cfRule type="cellIs" dxfId="1145" priority="56" operator="equal">
      <formula>"Significant Negative"</formula>
    </cfRule>
  </conditionalFormatting>
  <conditionalFormatting sqref="N81">
    <cfRule type="cellIs" dxfId="1144" priority="4" operator="equal">
      <formula>"Neutral"</formula>
    </cfRule>
    <cfRule type="cellIs" dxfId="1143" priority="3" operator="equal">
      <formula>"Uncertain"</formula>
    </cfRule>
    <cfRule type="cellIs" dxfId="1142" priority="2" operator="equal">
      <formula>"Minor Negative"</formula>
    </cfRule>
    <cfRule type="cellIs" dxfId="1141" priority="1" operator="equal">
      <formula>"Significant Negative"</formula>
    </cfRule>
    <cfRule type="cellIs" dxfId="1140" priority="6" operator="equal">
      <formula>"Significant Positive"</formula>
    </cfRule>
    <cfRule type="cellIs" dxfId="1139" priority="5" operator="equal">
      <formula>"Minor Positive"</formula>
    </cfRule>
  </conditionalFormatting>
  <conditionalFormatting sqref="N88">
    <cfRule type="cellIs" dxfId="1138" priority="96" operator="equal">
      <formula>"Significant Negative"</formula>
    </cfRule>
    <cfRule type="cellIs" dxfId="1137" priority="97" operator="equal">
      <formula>"Minor Negative"</formula>
    </cfRule>
    <cfRule type="cellIs" dxfId="1136" priority="98" operator="equal">
      <formula>"Uncertain"</formula>
    </cfRule>
    <cfRule type="cellIs" dxfId="1135" priority="99" operator="equal">
      <formula>"Neutral"</formula>
    </cfRule>
    <cfRule type="cellIs" dxfId="1134" priority="100" operator="equal">
      <formula>"Minor Positive"</formula>
    </cfRule>
    <cfRule type="cellIs" dxfId="1133" priority="101" operator="equal">
      <formula>"Significant Positive"</formula>
    </cfRule>
  </conditionalFormatting>
  <dataValidations count="12">
    <dataValidation type="list" allowBlank="1" showInputMessage="1" showErrorMessage="1" sqref="I12:I91" xr:uid="{F2290E46-40EF-42BE-80A5-67F68F3A5D53}">
      <formula1>"Direct,Indirect,N/A"</formula1>
    </dataValidation>
    <dataValidation type="list" allowBlank="1" showInputMessage="1" showErrorMessage="1" sqref="J12 J22:J91" xr:uid="{57AA129D-B97B-4503-B23C-C6C9E327DFEC}">
      <formula1>"Low,Medium,High,N/A"</formula1>
    </dataValidation>
    <dataValidation type="list" allowBlank="1" showInputMessage="1" showErrorMessage="1" sqref="K12 K22:K91" xr:uid="{2F959062-1DFF-4CF6-856C-5B88A859578E}">
      <formula1>"Short(&lt;5yrs),Short/Medium,Medium(10yrs),Medium/Long,Long(20+yrs),N/A"</formula1>
    </dataValidation>
    <dataValidation type="list" allowBlank="1" showInputMessage="1" showErrorMessage="1" sqref="L12 L22:L91" xr:uid="{0EC1497B-C1D7-4470-84FC-68867D0356B5}">
      <formula1>"Localised,District-wide,Regional,National,N/A"</formula1>
    </dataValidation>
    <dataValidation type="list" allowBlank="1" showInputMessage="1" showErrorMessage="1" sqref="M12" xr:uid="{160D0154-3F5C-4C5F-916C-0BBF4B6B219E}">
      <formula1>"Permenant/Irreversible,Permenant/Reversible,Temporary/Irreversible,Temporary/Reversible,N/A"</formula1>
    </dataValidation>
    <dataValidation type="list" allowBlank="1" showInputMessage="1" showErrorMessage="1" sqref="N12 N88:N91 N22:N45 N51:N80" xr:uid="{1C412DD4-01D7-473A-933A-CBFEB27E040D}">
      <formula1>"Significant Positive,Minor Positive,Neutral,Uncertain,Minor Negative,Significant Negative"</formula1>
    </dataValidation>
    <dataValidation type="list" allowBlank="1" showInputMessage="1" showErrorMessage="1" sqref="D89:D91 D12:D87" xr:uid="{A522E78C-DFA1-4F6D-8D11-696D8133E9A3}">
      <formula1>"Yes, No"</formula1>
    </dataValidation>
    <dataValidation type="list" allowBlank="1" showInputMessage="1" showErrorMessage="1" sqref="P76:P91 P61:P68" xr:uid="{5E96D397-4F28-4D2D-A633-A780E911074D}">
      <formula1>"Yes,No"</formula1>
    </dataValidation>
    <dataValidation type="list" allowBlank="1" showInputMessage="1" showErrorMessage="1" sqref="M22:M23 M32:M91" xr:uid="{2EB0162B-650D-4FA2-A1C7-02E0081C514A}">
      <formula1>"Permanent/Irreversible,Permanant/Reversible,Temporary/Irreversible,Temporary/Reversible,N/A"</formula1>
    </dataValidation>
    <dataValidation type="list" allowBlank="1" showInputMessage="1" showErrorMessage="1" sqref="N46:N50" xr:uid="{4947F00B-EAB6-4475-98C2-E5E558A45E03}">
      <formula1>"ficant Positive,Minor Positive,Neutral,Uncertain,Minor Negative,Significant Negative"</formula1>
    </dataValidation>
    <dataValidation type="list" allowBlank="1" showInputMessage="1" showErrorMessage="1" sqref="M24:M31" xr:uid="{3B71FD22-A63E-462A-BAE9-2FE109A28094}">
      <formula1>"Permanent/Irreversible,Permenant/Reversible,Temporary/Irreversible,Temporary/Reversible,N/A"</formula1>
    </dataValidation>
    <dataValidation type="list" allowBlank="1" showInputMessage="1" showErrorMessage="1" sqref="N81:N87" xr:uid="{4EA0757B-72FF-47C8-880B-AE6D0096A509}">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0B88B-1F22-495B-823C-55955FD83738}">
  <sheetPr codeName="Sheet34"/>
  <dimension ref="A1:Z94"/>
  <sheetViews>
    <sheetView showGridLines="0" zoomScale="40" zoomScaleNormal="40" workbookViewId="0">
      <selection activeCell="K6" sqref="K6"/>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15.1796875" style="113" bestFit="1" customWidth="1"/>
    <col min="12" max="12" width="16.1796875" style="113" bestFit="1" customWidth="1"/>
    <col min="13" max="13" width="25.453125" style="113" bestFit="1" customWidth="1"/>
    <col min="14" max="14" width="20.1796875" style="113" bestFit="1" customWidth="1"/>
    <col min="15" max="15" width="84.453125" style="113" customWidth="1"/>
    <col min="16" max="16" width="16.54296875" style="113" customWidth="1"/>
    <col min="17" max="17" width="43.1796875" style="113" customWidth="1"/>
    <col min="18" max="18" width="56.81640625" style="113" customWidth="1"/>
    <col min="19" max="19" width="27.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4.54296875" style="113" hidden="1" customWidth="1"/>
    <col min="27" max="27" width="8.54296875" style="113" customWidth="1"/>
    <col min="28" max="16384" width="8.54296875" style="113"/>
  </cols>
  <sheetData>
    <row r="1" spans="1:26" x14ac:dyDescent="0.6">
      <c r="A1" s="112" t="s">
        <v>30</v>
      </c>
      <c r="C1" s="317" t="s">
        <v>200</v>
      </c>
      <c r="D1" s="317"/>
      <c r="E1" s="114"/>
      <c r="F1" s="114"/>
      <c r="G1" s="114"/>
      <c r="H1" s="114"/>
      <c r="I1" s="115"/>
      <c r="J1" s="115"/>
      <c r="K1" s="115"/>
      <c r="M1" s="116"/>
      <c r="N1" s="116"/>
      <c r="O1" s="116"/>
    </row>
    <row r="2" spans="1:26" x14ac:dyDescent="0.6">
      <c r="A2" s="112" t="s">
        <v>31</v>
      </c>
      <c r="B2" s="118"/>
      <c r="C2" s="266" t="s">
        <v>812</v>
      </c>
      <c r="D2" s="266"/>
      <c r="E2" s="119"/>
      <c r="F2" s="119"/>
      <c r="G2" s="119"/>
      <c r="H2" s="119"/>
      <c r="M2" s="120"/>
      <c r="N2" s="120"/>
      <c r="O2" s="120"/>
    </row>
    <row r="3" spans="1:26" x14ac:dyDescent="0.6">
      <c r="A3" s="121" t="s">
        <v>32</v>
      </c>
      <c r="B3" s="122"/>
      <c r="C3" s="267" t="s">
        <v>813</v>
      </c>
      <c r="D3" s="267"/>
      <c r="E3" s="119"/>
      <c r="F3" s="119"/>
      <c r="G3" s="119"/>
      <c r="H3" s="119"/>
      <c r="M3" s="120"/>
      <c r="N3" s="120"/>
      <c r="O3" s="120"/>
    </row>
    <row r="4" spans="1:26" x14ac:dyDescent="0.6">
      <c r="A4" s="123" t="s">
        <v>33</v>
      </c>
      <c r="B4" s="124"/>
      <c r="C4" s="318" t="s">
        <v>814</v>
      </c>
      <c r="D4" s="318"/>
      <c r="E4" s="125"/>
      <c r="F4" s="125"/>
      <c r="G4" s="125"/>
      <c r="H4" s="125"/>
      <c r="M4" s="120"/>
      <c r="N4" s="120"/>
      <c r="O4" s="120"/>
    </row>
    <row r="5" spans="1:26" x14ac:dyDescent="0.6">
      <c r="A5" s="121" t="s">
        <v>34</v>
      </c>
      <c r="B5" s="124"/>
      <c r="C5" s="319">
        <v>0.51</v>
      </c>
      <c r="D5" s="320"/>
      <c r="E5" s="125"/>
      <c r="F5" s="125"/>
      <c r="G5" s="125"/>
      <c r="H5" s="125"/>
      <c r="M5" s="120"/>
      <c r="N5" s="120"/>
      <c r="O5" s="120"/>
    </row>
    <row r="6" spans="1:26" ht="47.15" customHeight="1" x14ac:dyDescent="0.6">
      <c r="A6" s="121" t="s">
        <v>35</v>
      </c>
      <c r="B6" s="124"/>
      <c r="C6" s="319" t="s">
        <v>815</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816</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84" t="s">
        <v>305</v>
      </c>
      <c r="F12" s="284">
        <f ca="1">COUNTIFS(INDIRECT("RAG!$C$"&amp;$V12&amp;":$BB$"&amp;$V12),F$11,RAG!$C$3:$BB$3,$B12)</f>
        <v>1</v>
      </c>
      <c r="G12" s="306">
        <f ca="1">COUNTIFS(INDIRECT("RAG!$C$"&amp;$V12&amp;":$BB$"&amp;$V12),G$11,RAG!$C$3:$BB$3,$B12)</f>
        <v>1</v>
      </c>
      <c r="H12" s="306">
        <f ca="1">COUNTIFS(INDIRECT("RAG!$C$"&amp;$V12&amp;":$BB$"&amp;$V12),H$11,RAG!$C$3:$BB$3,$B12)</f>
        <v>1</v>
      </c>
      <c r="I12" s="325" t="s">
        <v>249</v>
      </c>
      <c r="J12" s="325" t="s">
        <v>249</v>
      </c>
      <c r="K12" s="325" t="s">
        <v>249</v>
      </c>
      <c r="L12" s="325" t="s">
        <v>249</v>
      </c>
      <c r="M12" s="325" t="s">
        <v>249</v>
      </c>
      <c r="N12" s="268" t="s">
        <v>280</v>
      </c>
      <c r="O12" s="265" t="s">
        <v>773</v>
      </c>
      <c r="P12" s="304" t="s">
        <v>304</v>
      </c>
      <c r="Q12" s="253"/>
      <c r="R12" s="269"/>
      <c r="S12" s="357"/>
      <c r="V12" s="256">
        <f>MATCH(C1, RAG!$B$1:B$55, 0)</f>
        <v>33</v>
      </c>
      <c r="Z12" s="113" t="str">
        <f>IF(R12&gt;0,B12&amp;":"&amp;R12&amp;"
","")</f>
        <v/>
      </c>
    </row>
    <row r="13" spans="1:26" ht="52" x14ac:dyDescent="0.6">
      <c r="A13" s="290"/>
      <c r="B13" s="315"/>
      <c r="C13" s="134" t="s">
        <v>313</v>
      </c>
      <c r="D13" s="134" t="s">
        <v>304</v>
      </c>
      <c r="E13" s="284"/>
      <c r="F13" s="284"/>
      <c r="G13" s="284"/>
      <c r="H13" s="284"/>
      <c r="I13" s="326"/>
      <c r="J13" s="326"/>
      <c r="K13" s="326"/>
      <c r="L13" s="326"/>
      <c r="M13" s="326"/>
      <c r="N13" s="293"/>
      <c r="O13" s="266"/>
      <c r="P13" s="305"/>
      <c r="Q13" s="254"/>
      <c r="R13" s="270"/>
      <c r="S13" s="357"/>
      <c r="V13" s="257"/>
    </row>
    <row r="14" spans="1:26" x14ac:dyDescent="0.6">
      <c r="A14" s="290"/>
      <c r="B14" s="315"/>
      <c r="C14" s="134" t="s">
        <v>314</v>
      </c>
      <c r="D14" s="134" t="s">
        <v>304</v>
      </c>
      <c r="E14" s="284"/>
      <c r="F14" s="284"/>
      <c r="G14" s="284"/>
      <c r="H14" s="284"/>
      <c r="I14" s="326"/>
      <c r="J14" s="326"/>
      <c r="K14" s="326"/>
      <c r="L14" s="326"/>
      <c r="M14" s="326"/>
      <c r="N14" s="293"/>
      <c r="O14" s="266"/>
      <c r="P14" s="305"/>
      <c r="Q14" s="254"/>
      <c r="R14" s="270"/>
      <c r="S14" s="357"/>
      <c r="V14" s="257"/>
    </row>
    <row r="15" spans="1:26" ht="52" x14ac:dyDescent="0.6">
      <c r="A15" s="290"/>
      <c r="B15" s="315"/>
      <c r="C15" s="134" t="s">
        <v>315</v>
      </c>
      <c r="D15" s="134" t="s">
        <v>305</v>
      </c>
      <c r="E15" s="284"/>
      <c r="F15" s="284"/>
      <c r="G15" s="284"/>
      <c r="H15" s="284"/>
      <c r="I15" s="326"/>
      <c r="J15" s="326"/>
      <c r="K15" s="326"/>
      <c r="L15" s="326"/>
      <c r="M15" s="326"/>
      <c r="N15" s="293"/>
      <c r="O15" s="266"/>
      <c r="P15" s="305"/>
      <c r="Q15" s="254"/>
      <c r="R15" s="270"/>
      <c r="S15" s="357"/>
      <c r="V15" s="257"/>
    </row>
    <row r="16" spans="1:26" ht="52" x14ac:dyDescent="0.6">
      <c r="A16" s="290"/>
      <c r="B16" s="315"/>
      <c r="C16" s="134" t="s">
        <v>316</v>
      </c>
      <c r="D16" s="134" t="s">
        <v>305</v>
      </c>
      <c r="E16" s="284"/>
      <c r="F16" s="284"/>
      <c r="G16" s="284"/>
      <c r="H16" s="284"/>
      <c r="I16" s="326"/>
      <c r="J16" s="326"/>
      <c r="K16" s="326"/>
      <c r="L16" s="326"/>
      <c r="M16" s="326"/>
      <c r="N16" s="293"/>
      <c r="O16" s="266"/>
      <c r="P16" s="305"/>
      <c r="Q16" s="254"/>
      <c r="R16" s="270"/>
      <c r="S16" s="357"/>
      <c r="V16" s="257"/>
    </row>
    <row r="17" spans="1:26" x14ac:dyDescent="0.6">
      <c r="A17" s="290"/>
      <c r="B17" s="315"/>
      <c r="C17" s="134" t="s">
        <v>317</v>
      </c>
      <c r="D17" s="134" t="s">
        <v>304</v>
      </c>
      <c r="E17" s="284"/>
      <c r="F17" s="284"/>
      <c r="G17" s="284"/>
      <c r="H17" s="284"/>
      <c r="I17" s="326"/>
      <c r="J17" s="326"/>
      <c r="K17" s="326"/>
      <c r="L17" s="326"/>
      <c r="M17" s="326"/>
      <c r="N17" s="293"/>
      <c r="O17" s="266"/>
      <c r="P17" s="305"/>
      <c r="Q17" s="254"/>
      <c r="R17" s="270"/>
      <c r="S17" s="357"/>
      <c r="V17" s="257"/>
    </row>
    <row r="18" spans="1:26" ht="78" x14ac:dyDescent="0.6">
      <c r="A18" s="290"/>
      <c r="B18" s="315"/>
      <c r="C18" s="134" t="s">
        <v>318</v>
      </c>
      <c r="D18" s="134" t="s">
        <v>305</v>
      </c>
      <c r="E18" s="284"/>
      <c r="F18" s="284"/>
      <c r="G18" s="284"/>
      <c r="H18" s="284"/>
      <c r="I18" s="326"/>
      <c r="J18" s="326"/>
      <c r="K18" s="326"/>
      <c r="L18" s="326"/>
      <c r="M18" s="326"/>
      <c r="N18" s="293"/>
      <c r="O18" s="266"/>
      <c r="P18" s="305"/>
      <c r="Q18" s="254"/>
      <c r="R18" s="270"/>
      <c r="S18" s="357"/>
      <c r="V18" s="257"/>
    </row>
    <row r="19" spans="1:26" ht="52" x14ac:dyDescent="0.6">
      <c r="A19" s="290"/>
      <c r="B19" s="315"/>
      <c r="C19" s="134" t="s">
        <v>319</v>
      </c>
      <c r="D19" s="134" t="s">
        <v>304</v>
      </c>
      <c r="E19" s="284"/>
      <c r="F19" s="284"/>
      <c r="G19" s="284"/>
      <c r="H19" s="284"/>
      <c r="I19" s="326"/>
      <c r="J19" s="326"/>
      <c r="K19" s="326"/>
      <c r="L19" s="326"/>
      <c r="M19" s="326"/>
      <c r="N19" s="293"/>
      <c r="O19" s="266"/>
      <c r="P19" s="305"/>
      <c r="Q19" s="254"/>
      <c r="R19" s="270"/>
      <c r="S19" s="357"/>
      <c r="V19" s="257"/>
    </row>
    <row r="20" spans="1:26" ht="78" x14ac:dyDescent="0.6">
      <c r="A20" s="290"/>
      <c r="B20" s="315"/>
      <c r="C20" s="134" t="s">
        <v>320</v>
      </c>
      <c r="D20" s="134" t="s">
        <v>305</v>
      </c>
      <c r="E20" s="284"/>
      <c r="F20" s="284"/>
      <c r="G20" s="284"/>
      <c r="H20" s="284"/>
      <c r="I20" s="326"/>
      <c r="J20" s="326"/>
      <c r="K20" s="326"/>
      <c r="L20" s="326"/>
      <c r="M20" s="326"/>
      <c r="N20" s="293"/>
      <c r="O20" s="266"/>
      <c r="P20" s="305"/>
      <c r="Q20" s="254"/>
      <c r="R20" s="270"/>
      <c r="S20" s="357"/>
      <c r="V20" s="257"/>
    </row>
    <row r="21" spans="1:26" ht="52.5" thickBot="1" x14ac:dyDescent="0.65">
      <c r="A21" s="291"/>
      <c r="B21" s="316"/>
      <c r="C21" s="135" t="s">
        <v>321</v>
      </c>
      <c r="D21" s="134" t="s">
        <v>304</v>
      </c>
      <c r="E21" s="285"/>
      <c r="F21" s="285"/>
      <c r="G21" s="285"/>
      <c r="H21" s="285"/>
      <c r="I21" s="327"/>
      <c r="J21" s="327"/>
      <c r="K21" s="327"/>
      <c r="L21" s="327"/>
      <c r="M21" s="327"/>
      <c r="N21" s="294"/>
      <c r="O21" s="267"/>
      <c r="P21" s="306"/>
      <c r="Q21" s="282"/>
      <c r="R21" s="271"/>
      <c r="S21" s="357"/>
      <c r="V21" s="272"/>
    </row>
    <row r="22" spans="1:26" ht="52" x14ac:dyDescent="0.6">
      <c r="A22" s="273" t="s">
        <v>79</v>
      </c>
      <c r="B22" s="259" t="s">
        <v>115</v>
      </c>
      <c r="C22" s="133" t="s">
        <v>322</v>
      </c>
      <c r="D22" s="133" t="s">
        <v>305</v>
      </c>
      <c r="E22" s="283" t="s">
        <v>305</v>
      </c>
      <c r="F22" s="283">
        <f ca="1">COUNTIFS(INDIRECT("RAG!$C$"&amp;$V12&amp;":$BB$"&amp;$V12),F$11,RAG!$C$3:$BB$3,$B22)</f>
        <v>2</v>
      </c>
      <c r="G22" s="283">
        <f ca="1">COUNTIFS(INDIRECT("RAG!$C$"&amp;$V12&amp;":$BB$"&amp;$V12),G$11,RAG!$C$3:$BB$3,$B22)</f>
        <v>0</v>
      </c>
      <c r="H22" s="283">
        <f ca="1">COUNTIFS(INDIRECT("RAG!$C$"&amp;$V12&amp;":$BB$"&amp;$V12),H$11,RAG!$C$3:$BB$3,$B22)</f>
        <v>0</v>
      </c>
      <c r="I22" s="325" t="s">
        <v>249</v>
      </c>
      <c r="J22" s="292" t="s">
        <v>249</v>
      </c>
      <c r="K22" s="292" t="s">
        <v>249</v>
      </c>
      <c r="L22" s="292" t="s">
        <v>249</v>
      </c>
      <c r="M22" s="292" t="s">
        <v>249</v>
      </c>
      <c r="N22" s="250" t="s">
        <v>280</v>
      </c>
      <c r="O22" s="265" t="s">
        <v>817</v>
      </c>
      <c r="P22" s="304" t="s">
        <v>304</v>
      </c>
      <c r="Q22" s="253"/>
      <c r="R22" s="269"/>
      <c r="S22" s="323"/>
      <c r="V22" s="256"/>
      <c r="Z22" s="113" t="str">
        <f>IF(R22&gt;0,B22&amp;":"&amp;R22&amp;"
","")</f>
        <v/>
      </c>
    </row>
    <row r="23" spans="1:26" ht="246" customHeight="1" thickBot="1" x14ac:dyDescent="0.65">
      <c r="A23" s="280"/>
      <c r="B23" s="261"/>
      <c r="C23" s="135" t="s">
        <v>325</v>
      </c>
      <c r="D23" s="134" t="s">
        <v>304</v>
      </c>
      <c r="E23" s="285"/>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59" t="s">
        <v>305</v>
      </c>
      <c r="F24" s="259">
        <f ca="1">COUNTIFS(INDIRECT("RAG!$C$"&amp;$V12&amp;":$BB$"&amp;$V12),F$11,RAG!$C$3:$BB$3,$B24)</f>
        <v>2</v>
      </c>
      <c r="G24" s="259">
        <f ca="1">COUNTIFS(INDIRECT("RAG!$C$"&amp;$V12&amp;":$BB$"&amp;$V12),G$11,RAG!$C$3:$BB$3,$B24)</f>
        <v>0</v>
      </c>
      <c r="H24" s="259">
        <f ca="1">COUNTIFS(INDIRECT("RAG!$C$"&amp;$V12&amp;":$BB$"&amp;$V12),H$11,RAG!$C$3:$BB$3,$B24)</f>
        <v>4</v>
      </c>
      <c r="I24" s="292" t="s">
        <v>306</v>
      </c>
      <c r="J24" s="292" t="s">
        <v>439</v>
      </c>
      <c r="K24" s="292" t="s">
        <v>308</v>
      </c>
      <c r="L24" s="292" t="s">
        <v>309</v>
      </c>
      <c r="M24" s="292" t="s">
        <v>310</v>
      </c>
      <c r="N24" s="250" t="s">
        <v>279</v>
      </c>
      <c r="O24" s="265" t="s">
        <v>818</v>
      </c>
      <c r="P24" s="304" t="s">
        <v>305</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60"/>
      <c r="F25" s="260"/>
      <c r="G25" s="260"/>
      <c r="H25" s="260"/>
      <c r="I25" s="293"/>
      <c r="J25" s="293"/>
      <c r="K25" s="293"/>
      <c r="L25" s="293"/>
      <c r="M25" s="293"/>
      <c r="N25" s="251"/>
      <c r="O25" s="266"/>
      <c r="P25" s="305"/>
      <c r="Q25" s="254"/>
      <c r="R25" s="254"/>
      <c r="S25" s="323"/>
      <c r="V25" s="257"/>
    </row>
    <row r="26" spans="1:26" ht="52" x14ac:dyDescent="0.6">
      <c r="A26" s="290"/>
      <c r="B26" s="260"/>
      <c r="C26" s="137" t="s">
        <v>329</v>
      </c>
      <c r="D26" s="134" t="s">
        <v>305</v>
      </c>
      <c r="E26" s="260"/>
      <c r="F26" s="260"/>
      <c r="G26" s="260"/>
      <c r="H26" s="260"/>
      <c r="I26" s="293"/>
      <c r="J26" s="293"/>
      <c r="K26" s="293"/>
      <c r="L26" s="293"/>
      <c r="M26" s="293"/>
      <c r="N26" s="251"/>
      <c r="O26" s="266"/>
      <c r="P26" s="305"/>
      <c r="Q26" s="254"/>
      <c r="R26" s="254"/>
      <c r="S26" s="323"/>
      <c r="V26" s="257"/>
    </row>
    <row r="27" spans="1:26" ht="52" x14ac:dyDescent="0.6">
      <c r="A27" s="290"/>
      <c r="B27" s="260"/>
      <c r="C27" s="137" t="s">
        <v>330</v>
      </c>
      <c r="D27" s="134" t="s">
        <v>304</v>
      </c>
      <c r="E27" s="260"/>
      <c r="F27" s="260"/>
      <c r="G27" s="260"/>
      <c r="H27" s="260"/>
      <c r="I27" s="293"/>
      <c r="J27" s="293"/>
      <c r="K27" s="293"/>
      <c r="L27" s="293"/>
      <c r="M27" s="293"/>
      <c r="N27" s="251"/>
      <c r="O27" s="266"/>
      <c r="P27" s="305"/>
      <c r="Q27" s="254"/>
      <c r="R27" s="254"/>
      <c r="S27" s="323"/>
      <c r="V27" s="257"/>
    </row>
    <row r="28" spans="1:26" ht="52" x14ac:dyDescent="0.6">
      <c r="A28" s="290"/>
      <c r="B28" s="260"/>
      <c r="C28" s="137" t="s">
        <v>331</v>
      </c>
      <c r="D28" s="134" t="s">
        <v>305</v>
      </c>
      <c r="E28" s="260"/>
      <c r="F28" s="260"/>
      <c r="G28" s="260"/>
      <c r="H28" s="260"/>
      <c r="I28" s="293"/>
      <c r="J28" s="293"/>
      <c r="K28" s="293"/>
      <c r="L28" s="293"/>
      <c r="M28" s="293"/>
      <c r="N28" s="251"/>
      <c r="O28" s="266"/>
      <c r="P28" s="305"/>
      <c r="Q28" s="254"/>
      <c r="R28" s="254"/>
      <c r="S28" s="323"/>
      <c r="V28" s="257"/>
    </row>
    <row r="29" spans="1:26" ht="104" x14ac:dyDescent="0.6">
      <c r="A29" s="290"/>
      <c r="B29" s="260"/>
      <c r="C29" s="137" t="s">
        <v>332</v>
      </c>
      <c r="D29" s="134" t="s">
        <v>304</v>
      </c>
      <c r="E29" s="260"/>
      <c r="F29" s="260"/>
      <c r="G29" s="260"/>
      <c r="H29" s="260"/>
      <c r="I29" s="293"/>
      <c r="J29" s="293"/>
      <c r="K29" s="293"/>
      <c r="L29" s="293"/>
      <c r="M29" s="293"/>
      <c r="N29" s="251"/>
      <c r="O29" s="266"/>
      <c r="P29" s="305"/>
      <c r="Q29" s="254"/>
      <c r="R29" s="254"/>
      <c r="S29" s="323"/>
      <c r="V29" s="257"/>
    </row>
    <row r="30" spans="1:26" ht="52" x14ac:dyDescent="0.6">
      <c r="A30" s="290"/>
      <c r="B30" s="260"/>
      <c r="C30" s="137" t="s">
        <v>333</v>
      </c>
      <c r="D30" s="134" t="s">
        <v>304</v>
      </c>
      <c r="E30" s="260"/>
      <c r="F30" s="260"/>
      <c r="G30" s="260"/>
      <c r="H30" s="260"/>
      <c r="I30" s="293"/>
      <c r="J30" s="293"/>
      <c r="K30" s="293"/>
      <c r="L30" s="293"/>
      <c r="M30" s="293"/>
      <c r="N30" s="251"/>
      <c r="O30" s="266"/>
      <c r="P30" s="305"/>
      <c r="Q30" s="254"/>
      <c r="R30" s="254"/>
      <c r="S30" s="323"/>
      <c r="V30" s="257"/>
    </row>
    <row r="31" spans="1:26" ht="78.5" thickBot="1" x14ac:dyDescent="0.65">
      <c r="A31" s="291"/>
      <c r="B31" s="261"/>
      <c r="C31" s="138" t="s">
        <v>334</v>
      </c>
      <c r="D31" s="134" t="s">
        <v>304</v>
      </c>
      <c r="E31" s="261"/>
      <c r="F31" s="261"/>
      <c r="G31" s="261"/>
      <c r="H31" s="261"/>
      <c r="I31" s="294"/>
      <c r="J31" s="294"/>
      <c r="K31" s="294"/>
      <c r="L31" s="294"/>
      <c r="M31" s="294"/>
      <c r="N31" s="268"/>
      <c r="O31" s="267"/>
      <c r="P31" s="306"/>
      <c r="Q31" s="282"/>
      <c r="R31" s="282"/>
      <c r="S31" s="323"/>
      <c r="V31" s="272"/>
    </row>
    <row r="32" spans="1:26" ht="78" x14ac:dyDescent="0.6">
      <c r="A32" s="289" t="s">
        <v>86</v>
      </c>
      <c r="B32" s="259" t="s">
        <v>117</v>
      </c>
      <c r="C32" s="139" t="s">
        <v>335</v>
      </c>
      <c r="D32" s="133" t="s">
        <v>304</v>
      </c>
      <c r="E32" s="259"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819</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60"/>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60"/>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305</v>
      </c>
      <c r="E35" s="260"/>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60"/>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305</v>
      </c>
      <c r="E37" s="260"/>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305</v>
      </c>
      <c r="E38" s="260"/>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61"/>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59" t="s">
        <v>304</v>
      </c>
      <c r="F40" s="259">
        <f ca="1">COUNTIFS(INDIRECT("RAG!$C$"&amp;$V12&amp;":$BB$"&amp;$V12),F$11,RAG!$C$3:$BB$3,$B40)</f>
        <v>0</v>
      </c>
      <c r="G40" s="259">
        <f ca="1">COUNTIFS(INDIRECT("RAG!$C$"&amp;$V12&amp;":$BB$"&amp;$V12),G$11,RAG!$C$3:$BB$3,$B40)</f>
        <v>1</v>
      </c>
      <c r="H40" s="259">
        <f ca="1">COUNTIFS(INDIRECT("RAG!$C$"&amp;$V12&amp;":$BB$"&amp;$V12),H$11,RAG!$C$3:$BB$3,$B40)</f>
        <v>1</v>
      </c>
      <c r="I40" s="250" t="s">
        <v>306</v>
      </c>
      <c r="J40" s="250" t="s">
        <v>439</v>
      </c>
      <c r="K40" s="250" t="s">
        <v>308</v>
      </c>
      <c r="L40" s="250" t="s">
        <v>364</v>
      </c>
      <c r="M40" s="250" t="s">
        <v>440</v>
      </c>
      <c r="N40" s="250" t="s">
        <v>279</v>
      </c>
      <c r="O40" s="265" t="s">
        <v>820</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305</v>
      </c>
      <c r="E41" s="260"/>
      <c r="F41" s="260"/>
      <c r="G41" s="260"/>
      <c r="H41" s="260"/>
      <c r="I41" s="251"/>
      <c r="J41" s="251"/>
      <c r="K41" s="251"/>
      <c r="L41" s="251"/>
      <c r="M41" s="251"/>
      <c r="N41" s="251"/>
      <c r="O41" s="266"/>
      <c r="P41" s="305"/>
      <c r="Q41" s="270"/>
      <c r="R41" s="254"/>
      <c r="S41" s="323"/>
      <c r="V41" s="257"/>
    </row>
    <row r="42" spans="1:26" ht="52" x14ac:dyDescent="0.6">
      <c r="A42" s="290"/>
      <c r="B42" s="260"/>
      <c r="C42" s="137" t="s">
        <v>349</v>
      </c>
      <c r="D42" s="134" t="s">
        <v>305</v>
      </c>
      <c r="E42" s="260"/>
      <c r="F42" s="260"/>
      <c r="G42" s="260"/>
      <c r="H42" s="260"/>
      <c r="I42" s="251"/>
      <c r="J42" s="251"/>
      <c r="K42" s="251"/>
      <c r="L42" s="251"/>
      <c r="M42" s="251"/>
      <c r="N42" s="251"/>
      <c r="O42" s="266"/>
      <c r="P42" s="305"/>
      <c r="Q42" s="270"/>
      <c r="R42" s="254"/>
      <c r="S42" s="323"/>
      <c r="V42" s="257"/>
    </row>
    <row r="43" spans="1:26" ht="78" x14ac:dyDescent="0.6">
      <c r="A43" s="290"/>
      <c r="B43" s="260"/>
      <c r="C43" s="137" t="s">
        <v>350</v>
      </c>
      <c r="D43" s="134" t="s">
        <v>304</v>
      </c>
      <c r="E43" s="260"/>
      <c r="F43" s="260"/>
      <c r="G43" s="260"/>
      <c r="H43" s="260"/>
      <c r="I43" s="251"/>
      <c r="J43" s="251"/>
      <c r="K43" s="251"/>
      <c r="L43" s="251"/>
      <c r="M43" s="251"/>
      <c r="N43" s="251"/>
      <c r="O43" s="266"/>
      <c r="P43" s="305"/>
      <c r="Q43" s="270"/>
      <c r="R43" s="254"/>
      <c r="S43" s="323"/>
      <c r="V43" s="257"/>
    </row>
    <row r="44" spans="1:26" ht="104" x14ac:dyDescent="0.6">
      <c r="A44" s="290"/>
      <c r="B44" s="260"/>
      <c r="C44" s="137" t="s">
        <v>351</v>
      </c>
      <c r="D44" s="134" t="s">
        <v>304</v>
      </c>
      <c r="E44" s="260"/>
      <c r="F44" s="260"/>
      <c r="G44" s="260"/>
      <c r="H44" s="260"/>
      <c r="I44" s="251"/>
      <c r="J44" s="251"/>
      <c r="K44" s="251"/>
      <c r="L44" s="251"/>
      <c r="M44" s="251"/>
      <c r="N44" s="251"/>
      <c r="O44" s="266"/>
      <c r="P44" s="305"/>
      <c r="Q44" s="270"/>
      <c r="R44" s="254"/>
      <c r="S44" s="323"/>
      <c r="V44" s="257"/>
    </row>
    <row r="45" spans="1:26" ht="52.5" thickBot="1" x14ac:dyDescent="0.65">
      <c r="A45" s="291"/>
      <c r="B45" s="261"/>
      <c r="C45" s="138" t="s">
        <v>352</v>
      </c>
      <c r="D45" s="134" t="s">
        <v>304</v>
      </c>
      <c r="E45" s="261"/>
      <c r="F45" s="261"/>
      <c r="G45" s="261"/>
      <c r="H45" s="261"/>
      <c r="I45" s="268"/>
      <c r="J45" s="268"/>
      <c r="K45" s="268"/>
      <c r="L45" s="268"/>
      <c r="M45" s="268"/>
      <c r="N45" s="268"/>
      <c r="O45" s="267"/>
      <c r="P45" s="306"/>
      <c r="Q45" s="271"/>
      <c r="R45" s="282"/>
      <c r="S45" s="323"/>
      <c r="V45" s="272"/>
    </row>
    <row r="46" spans="1:26" ht="78" x14ac:dyDescent="0.6">
      <c r="A46" s="289" t="s">
        <v>94</v>
      </c>
      <c r="B46" s="259" t="s">
        <v>119</v>
      </c>
      <c r="C46" s="136" t="s">
        <v>353</v>
      </c>
      <c r="D46" s="133" t="s">
        <v>305</v>
      </c>
      <c r="E46" s="259" t="s">
        <v>305</v>
      </c>
      <c r="F46" s="259">
        <f ca="1">COUNTIFS(INDIRECT("RAG!$C$"&amp;$V12&amp;":$BB$"&amp;$V12),F$11,RAG!$C$3:$BB$3,$B46)</f>
        <v>4</v>
      </c>
      <c r="G46" s="259">
        <f ca="1">COUNTIFS(INDIRECT("RAG!$C$"&amp;$V12&amp;":$BB$"&amp;$V12),G$11,RAG!$C$3:$BB$3,$B46)</f>
        <v>0</v>
      </c>
      <c r="H46" s="259">
        <f ca="1">COUNTIFS(INDIRECT("RAG!$C$"&amp;$V12&amp;":$BB$"&amp;$V12),H$11,RAG!$C$3:$BB$3,$B46)</f>
        <v>3</v>
      </c>
      <c r="I46" s="250" t="s">
        <v>306</v>
      </c>
      <c r="J46" s="250" t="s">
        <v>307</v>
      </c>
      <c r="K46" s="250" t="s">
        <v>308</v>
      </c>
      <c r="L46" s="250" t="s">
        <v>309</v>
      </c>
      <c r="M46" s="250" t="s">
        <v>440</v>
      </c>
      <c r="N46" s="250" t="s">
        <v>282</v>
      </c>
      <c r="O46" s="265" t="s">
        <v>821</v>
      </c>
      <c r="P46" s="304" t="s">
        <v>305</v>
      </c>
      <c r="Q46" s="253" t="s">
        <v>689</v>
      </c>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60"/>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60"/>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305</v>
      </c>
      <c r="E49" s="260"/>
      <c r="F49" s="260"/>
      <c r="G49" s="260"/>
      <c r="H49" s="260"/>
      <c r="I49" s="251"/>
      <c r="J49" s="251"/>
      <c r="K49" s="251"/>
      <c r="L49" s="251"/>
      <c r="M49" s="251"/>
      <c r="N49" s="251"/>
      <c r="O49" s="266"/>
      <c r="P49" s="305"/>
      <c r="Q49" s="254"/>
      <c r="R49" s="254"/>
      <c r="S49" s="323"/>
      <c r="V49" s="257"/>
    </row>
    <row r="50" spans="1:26" ht="265.39999999999998" customHeight="1" thickBot="1" x14ac:dyDescent="0.65">
      <c r="A50" s="291"/>
      <c r="B50" s="261"/>
      <c r="C50" s="138" t="s">
        <v>358</v>
      </c>
      <c r="D50" s="134" t="s">
        <v>304</v>
      </c>
      <c r="E50" s="261"/>
      <c r="F50" s="261"/>
      <c r="G50" s="261"/>
      <c r="H50" s="261"/>
      <c r="I50" s="268"/>
      <c r="J50" s="268"/>
      <c r="K50" s="268"/>
      <c r="L50" s="268"/>
      <c r="M50" s="268"/>
      <c r="N50" s="268"/>
      <c r="O50" s="267"/>
      <c r="P50" s="306"/>
      <c r="Q50" s="282"/>
      <c r="R50" s="282"/>
      <c r="S50" s="323"/>
      <c r="V50" s="272"/>
    </row>
    <row r="51" spans="1:26" ht="130" x14ac:dyDescent="0.6">
      <c r="A51" s="289" t="s">
        <v>95</v>
      </c>
      <c r="B51" s="259" t="s">
        <v>120</v>
      </c>
      <c r="C51" s="136" t="s">
        <v>359</v>
      </c>
      <c r="D51" s="133" t="s">
        <v>305</v>
      </c>
      <c r="E51" s="259" t="s">
        <v>305</v>
      </c>
      <c r="F51" s="259">
        <f ca="1">COUNTIFS(INDIRECT("RAG!$C$"&amp;$V12&amp;":$BB$"&amp;$V12),F$11,RAG!$C$3:$BB$3,$B51)</f>
        <v>0</v>
      </c>
      <c r="G51" s="259">
        <f ca="1">COUNTIFS(INDIRECT("RAG!$C$"&amp;$V12&amp;":$BB$"&amp;$V12),G$11,RAG!$C$3:$BB$3,$B51)</f>
        <v>1</v>
      </c>
      <c r="H51" s="259">
        <f ca="1">COUNTIFS(INDIRECT("RAG!$C$"&amp;$V12&amp;":$BB$"&amp;$V12),H$11,RAG!$C$3:$BB$3,$B51)</f>
        <v>3</v>
      </c>
      <c r="I51" s="292" t="s">
        <v>249</v>
      </c>
      <c r="J51" s="292" t="s">
        <v>249</v>
      </c>
      <c r="K51" s="292" t="s">
        <v>249</v>
      </c>
      <c r="L51" s="292" t="s">
        <v>249</v>
      </c>
      <c r="M51" s="292" t="s">
        <v>249</v>
      </c>
      <c r="N51" s="292" t="s">
        <v>280</v>
      </c>
      <c r="O51" s="286" t="s">
        <v>465</v>
      </c>
      <c r="P51" s="250" t="s">
        <v>304</v>
      </c>
      <c r="Q51" s="269"/>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1.75" customHeight="1" thickBot="1" x14ac:dyDescent="0.65">
      <c r="A52" s="291"/>
      <c r="B52" s="261"/>
      <c r="C52" s="138" t="s">
        <v>362</v>
      </c>
      <c r="D52" s="134" t="s">
        <v>305</v>
      </c>
      <c r="E52" s="261"/>
      <c r="F52" s="261"/>
      <c r="G52" s="261"/>
      <c r="H52" s="261"/>
      <c r="I52" s="294"/>
      <c r="J52" s="294"/>
      <c r="K52" s="294"/>
      <c r="L52" s="294"/>
      <c r="M52" s="294"/>
      <c r="N52" s="294"/>
      <c r="O52" s="288"/>
      <c r="P52" s="268"/>
      <c r="Q52" s="271"/>
      <c r="R52" s="282"/>
      <c r="S52" s="323"/>
      <c r="V52" s="272"/>
    </row>
    <row r="53" spans="1:26" ht="78" x14ac:dyDescent="0.6">
      <c r="A53" s="289" t="s">
        <v>98</v>
      </c>
      <c r="B53" s="259" t="s">
        <v>121</v>
      </c>
      <c r="C53" s="133" t="s">
        <v>363</v>
      </c>
      <c r="D53" s="133" t="s">
        <v>304</v>
      </c>
      <c r="E53" s="283"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364</v>
      </c>
      <c r="M53" s="250" t="s">
        <v>310</v>
      </c>
      <c r="N53" s="250"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84"/>
      <c r="F54" s="284"/>
      <c r="G54" s="284"/>
      <c r="H54" s="284"/>
      <c r="I54" s="251"/>
      <c r="J54" s="251"/>
      <c r="K54" s="251"/>
      <c r="L54" s="251"/>
      <c r="M54" s="251"/>
      <c r="N54" s="251"/>
      <c r="O54" s="266"/>
      <c r="P54" s="251"/>
      <c r="Q54" s="254"/>
      <c r="R54" s="270"/>
      <c r="S54" s="323"/>
      <c r="V54" s="257"/>
    </row>
    <row r="55" spans="1:26" x14ac:dyDescent="0.6">
      <c r="A55" s="290"/>
      <c r="B55" s="260"/>
      <c r="C55" s="142" t="s">
        <v>367</v>
      </c>
      <c r="D55" s="134" t="s">
        <v>304</v>
      </c>
      <c r="E55" s="284"/>
      <c r="F55" s="284"/>
      <c r="G55" s="284"/>
      <c r="H55" s="284"/>
      <c r="I55" s="251"/>
      <c r="J55" s="251"/>
      <c r="K55" s="251"/>
      <c r="L55" s="251"/>
      <c r="M55" s="251"/>
      <c r="N55" s="251"/>
      <c r="O55" s="266"/>
      <c r="P55" s="251"/>
      <c r="Q55" s="254"/>
      <c r="R55" s="270"/>
      <c r="S55" s="323"/>
      <c r="V55" s="257"/>
    </row>
    <row r="56" spans="1:26" x14ac:dyDescent="0.6">
      <c r="A56" s="290"/>
      <c r="B56" s="260"/>
      <c r="C56" s="134" t="s">
        <v>368</v>
      </c>
      <c r="D56" s="134" t="s">
        <v>304</v>
      </c>
      <c r="E56" s="284"/>
      <c r="F56" s="284"/>
      <c r="G56" s="284"/>
      <c r="H56" s="284"/>
      <c r="I56" s="251"/>
      <c r="J56" s="251"/>
      <c r="K56" s="251"/>
      <c r="L56" s="251"/>
      <c r="M56" s="251"/>
      <c r="N56" s="251"/>
      <c r="O56" s="266"/>
      <c r="P56" s="251"/>
      <c r="Q56" s="254"/>
      <c r="R56" s="270"/>
      <c r="S56" s="323"/>
      <c r="V56" s="257"/>
    </row>
    <row r="57" spans="1:26" ht="86.5" customHeight="1" thickBot="1" x14ac:dyDescent="0.65">
      <c r="A57" s="291"/>
      <c r="B57" s="261"/>
      <c r="C57" s="135" t="s">
        <v>369</v>
      </c>
      <c r="D57" s="134" t="s">
        <v>305</v>
      </c>
      <c r="E57" s="285"/>
      <c r="F57" s="285"/>
      <c r="G57" s="285"/>
      <c r="H57" s="285"/>
      <c r="I57" s="268"/>
      <c r="J57" s="268"/>
      <c r="K57" s="268"/>
      <c r="L57" s="268"/>
      <c r="M57" s="268"/>
      <c r="N57" s="268"/>
      <c r="O57" s="267"/>
      <c r="P57" s="268"/>
      <c r="Q57" s="282"/>
      <c r="R57" s="271"/>
      <c r="S57" s="323"/>
      <c r="V57" s="272"/>
    </row>
    <row r="58" spans="1:26" ht="52" x14ac:dyDescent="0.6">
      <c r="A58" s="289" t="s">
        <v>101</v>
      </c>
      <c r="B58" s="259" t="s">
        <v>122</v>
      </c>
      <c r="C58" s="143" t="s">
        <v>370</v>
      </c>
      <c r="D58" s="133" t="s">
        <v>305</v>
      </c>
      <c r="E58" s="283" t="s">
        <v>305</v>
      </c>
      <c r="F58" s="283">
        <f ca="1">COUNTIFS(INDIRECT("RAG!$C$"&amp;$V12&amp;":$BB$"&amp;$V12),F$11,RAG!$C$3:$BB$3,$B58)</f>
        <v>2</v>
      </c>
      <c r="G58" s="283">
        <f ca="1">COUNTIFS(INDIRECT("RAG!$C$"&amp;$V12&amp;":$BB$"&amp;$V12),G$11,RAG!$C$3:$BB$3,$B58)</f>
        <v>0</v>
      </c>
      <c r="H58" s="283">
        <f ca="1">COUNTIFS(INDIRECT("RAG!$C$"&amp;$V12&amp;":$BB$"&amp;$V12),H$11,RAG!$C$3:$BB$3,$B58)</f>
        <v>0</v>
      </c>
      <c r="I58" s="250" t="s">
        <v>306</v>
      </c>
      <c r="J58" s="250" t="s">
        <v>307</v>
      </c>
      <c r="K58" s="250" t="s">
        <v>308</v>
      </c>
      <c r="L58" s="250" t="s">
        <v>309</v>
      </c>
      <c r="M58" s="250" t="s">
        <v>310</v>
      </c>
      <c r="N58" s="250" t="s">
        <v>283</v>
      </c>
      <c r="O58" s="265" t="s">
        <v>822</v>
      </c>
      <c r="P58" s="250" t="s">
        <v>304</v>
      </c>
      <c r="Q58" s="253"/>
      <c r="R58" s="253"/>
      <c r="S58" s="322"/>
      <c r="V58" s="256"/>
      <c r="Z58" s="113" t="str">
        <f>IF(R58&gt;0,B58&amp;":"&amp;R58&amp;"
","")</f>
        <v/>
      </c>
    </row>
    <row r="59" spans="1:26" ht="52" x14ac:dyDescent="0.6">
      <c r="A59" s="290"/>
      <c r="B59" s="260"/>
      <c r="C59" s="144" t="s">
        <v>372</v>
      </c>
      <c r="D59" s="134" t="s">
        <v>304</v>
      </c>
      <c r="E59" s="284"/>
      <c r="F59" s="284"/>
      <c r="G59" s="284"/>
      <c r="H59" s="284"/>
      <c r="I59" s="251"/>
      <c r="J59" s="251"/>
      <c r="K59" s="251"/>
      <c r="L59" s="251"/>
      <c r="M59" s="251"/>
      <c r="N59" s="251"/>
      <c r="O59" s="266"/>
      <c r="P59" s="251"/>
      <c r="Q59" s="254"/>
      <c r="R59" s="254"/>
      <c r="S59" s="322"/>
      <c r="V59" s="257"/>
    </row>
    <row r="60" spans="1:26" ht="352" customHeight="1" thickBot="1" x14ac:dyDescent="0.65">
      <c r="A60" s="291"/>
      <c r="B60" s="261"/>
      <c r="C60" s="145" t="s">
        <v>373</v>
      </c>
      <c r="D60" s="134" t="s">
        <v>305</v>
      </c>
      <c r="E60" s="285"/>
      <c r="F60" s="285"/>
      <c r="G60" s="285"/>
      <c r="H60" s="285"/>
      <c r="I60" s="268"/>
      <c r="J60" s="268"/>
      <c r="K60" s="268"/>
      <c r="L60" s="268"/>
      <c r="M60" s="268"/>
      <c r="N60" s="268"/>
      <c r="O60" s="267"/>
      <c r="P60" s="268"/>
      <c r="Q60" s="282"/>
      <c r="R60" s="282"/>
      <c r="S60" s="322"/>
      <c r="V60" s="272"/>
    </row>
    <row r="61" spans="1:26" x14ac:dyDescent="0.6">
      <c r="A61" s="289" t="s">
        <v>102</v>
      </c>
      <c r="B61" s="259" t="s">
        <v>123</v>
      </c>
      <c r="C61" s="133" t="s">
        <v>374</v>
      </c>
      <c r="D61" s="133" t="s">
        <v>305</v>
      </c>
      <c r="E61" s="283" t="s">
        <v>305</v>
      </c>
      <c r="F61" s="283">
        <f ca="1">COUNTIFS(INDIRECT("RAG!$C$"&amp;$V12&amp;":$BB$"&amp;$V12),F$11,RAG!$C$3:$BB$3,$B61)</f>
        <v>1</v>
      </c>
      <c r="G61" s="283">
        <f ca="1">COUNTIFS(INDIRECT("RAG!$C$"&amp;$V12&amp;":$BB$"&amp;$V12),G$11,RAG!$C$3:$BB$3,$B61)</f>
        <v>0</v>
      </c>
      <c r="H61" s="283">
        <f ca="1">COUNTIFS(INDIRECT("RAG!$C$"&amp;$V12&amp;":$BB$"&amp;$V12),H$11,RAG!$C$3:$BB$3,$B61)</f>
        <v>4</v>
      </c>
      <c r="I61" s="250" t="s">
        <v>249</v>
      </c>
      <c r="J61" s="250" t="s">
        <v>249</v>
      </c>
      <c r="K61" s="250" t="s">
        <v>249</v>
      </c>
      <c r="L61" s="250" t="s">
        <v>249</v>
      </c>
      <c r="M61" s="250" t="s">
        <v>249</v>
      </c>
      <c r="N61" s="250" t="s">
        <v>280</v>
      </c>
      <c r="O61" s="265" t="s">
        <v>823</v>
      </c>
      <c r="P61" s="250" t="s">
        <v>304</v>
      </c>
      <c r="Q61" s="298"/>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84"/>
      <c r="F62" s="284"/>
      <c r="G62" s="284"/>
      <c r="H62" s="284"/>
      <c r="I62" s="251"/>
      <c r="J62" s="251"/>
      <c r="K62" s="251"/>
      <c r="L62" s="251"/>
      <c r="M62" s="251"/>
      <c r="N62" s="251"/>
      <c r="O62" s="266"/>
      <c r="P62" s="251"/>
      <c r="Q62" s="299"/>
      <c r="R62" s="299"/>
      <c r="S62" s="322"/>
      <c r="V62" s="302"/>
    </row>
    <row r="63" spans="1:26" x14ac:dyDescent="0.6">
      <c r="A63" s="290"/>
      <c r="B63" s="260"/>
      <c r="C63" s="134" t="s">
        <v>378</v>
      </c>
      <c r="D63" s="134" t="s">
        <v>305</v>
      </c>
      <c r="E63" s="284"/>
      <c r="F63" s="284"/>
      <c r="G63" s="284"/>
      <c r="H63" s="284"/>
      <c r="I63" s="251"/>
      <c r="J63" s="251"/>
      <c r="K63" s="251"/>
      <c r="L63" s="251"/>
      <c r="M63" s="251"/>
      <c r="N63" s="251"/>
      <c r="O63" s="266"/>
      <c r="P63" s="251"/>
      <c r="Q63" s="299"/>
      <c r="R63" s="299"/>
      <c r="S63" s="322"/>
      <c r="V63" s="302"/>
    </row>
    <row r="64" spans="1:26" ht="52" x14ac:dyDescent="0.6">
      <c r="A64" s="290"/>
      <c r="B64" s="260"/>
      <c r="C64" s="134" t="s">
        <v>379</v>
      </c>
      <c r="D64" s="134" t="s">
        <v>305</v>
      </c>
      <c r="E64" s="284"/>
      <c r="F64" s="284"/>
      <c r="G64" s="284"/>
      <c r="H64" s="284"/>
      <c r="I64" s="251"/>
      <c r="J64" s="251"/>
      <c r="K64" s="251"/>
      <c r="L64" s="251"/>
      <c r="M64" s="251"/>
      <c r="N64" s="251"/>
      <c r="O64" s="266"/>
      <c r="P64" s="251"/>
      <c r="Q64" s="299"/>
      <c r="R64" s="299"/>
      <c r="S64" s="322"/>
      <c r="V64" s="302"/>
    </row>
    <row r="65" spans="1:26" x14ac:dyDescent="0.6">
      <c r="A65" s="290"/>
      <c r="B65" s="260"/>
      <c r="C65" s="134" t="s">
        <v>380</v>
      </c>
      <c r="D65" s="134" t="s">
        <v>305</v>
      </c>
      <c r="E65" s="284"/>
      <c r="F65" s="284"/>
      <c r="G65" s="284"/>
      <c r="H65" s="284"/>
      <c r="I65" s="251"/>
      <c r="J65" s="251"/>
      <c r="K65" s="251"/>
      <c r="L65" s="251"/>
      <c r="M65" s="251"/>
      <c r="N65" s="251"/>
      <c r="O65" s="266"/>
      <c r="P65" s="251"/>
      <c r="Q65" s="299"/>
      <c r="R65" s="299"/>
      <c r="S65" s="322"/>
      <c r="V65" s="302"/>
    </row>
    <row r="66" spans="1:26" x14ac:dyDescent="0.6">
      <c r="A66" s="290"/>
      <c r="B66" s="260"/>
      <c r="C66" s="134" t="s">
        <v>381</v>
      </c>
      <c r="D66" s="134" t="s">
        <v>305</v>
      </c>
      <c r="E66" s="284"/>
      <c r="F66" s="284"/>
      <c r="G66" s="284"/>
      <c r="H66" s="284"/>
      <c r="I66" s="251"/>
      <c r="J66" s="251"/>
      <c r="K66" s="251"/>
      <c r="L66" s="251"/>
      <c r="M66" s="251"/>
      <c r="N66" s="251"/>
      <c r="O66" s="266"/>
      <c r="P66" s="251"/>
      <c r="Q66" s="299"/>
      <c r="R66" s="299"/>
      <c r="S66" s="322"/>
      <c r="V66" s="302"/>
    </row>
    <row r="67" spans="1:26" ht="78" x14ac:dyDescent="0.6">
      <c r="A67" s="290"/>
      <c r="B67" s="260"/>
      <c r="C67" s="134" t="s">
        <v>382</v>
      </c>
      <c r="D67" s="134" t="s">
        <v>305</v>
      </c>
      <c r="E67" s="284"/>
      <c r="F67" s="284"/>
      <c r="G67" s="284"/>
      <c r="H67" s="284"/>
      <c r="I67" s="251"/>
      <c r="J67" s="251"/>
      <c r="K67" s="251"/>
      <c r="L67" s="251"/>
      <c r="M67" s="251"/>
      <c r="N67" s="251"/>
      <c r="O67" s="266"/>
      <c r="P67" s="251"/>
      <c r="Q67" s="299"/>
      <c r="R67" s="299"/>
      <c r="S67" s="322"/>
      <c r="V67" s="302"/>
    </row>
    <row r="68" spans="1:26" ht="26.5" thickBot="1" x14ac:dyDescent="0.65">
      <c r="A68" s="291"/>
      <c r="B68" s="261"/>
      <c r="C68" s="135" t="s">
        <v>383</v>
      </c>
      <c r="D68" s="134" t="s">
        <v>305</v>
      </c>
      <c r="E68" s="285"/>
      <c r="F68" s="285"/>
      <c r="G68" s="285"/>
      <c r="H68" s="285"/>
      <c r="I68" s="268"/>
      <c r="J68" s="268"/>
      <c r="K68" s="268"/>
      <c r="L68" s="268"/>
      <c r="M68" s="268"/>
      <c r="N68" s="268"/>
      <c r="O68" s="267"/>
      <c r="P68" s="268"/>
      <c r="Q68" s="300"/>
      <c r="R68" s="300"/>
      <c r="S68" s="322"/>
      <c r="V68" s="303"/>
    </row>
    <row r="69" spans="1:26" ht="52" x14ac:dyDescent="0.6">
      <c r="A69" s="289" t="s">
        <v>384</v>
      </c>
      <c r="B69" s="259" t="s">
        <v>124</v>
      </c>
      <c r="C69" s="139" t="s">
        <v>385</v>
      </c>
      <c r="D69" s="133" t="s">
        <v>305</v>
      </c>
      <c r="E69" s="283"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53" t="s">
        <v>428</v>
      </c>
      <c r="S69" s="323"/>
      <c r="V69" s="256"/>
      <c r="Z69" s="113" t="str">
        <f>IF(R69&gt;0,B69&amp;":"&amp;R69&amp;"
","")</f>
        <v xml:space="preserve">IIA11:Local Plan Policy HE1 Historic Environment will not support proposals that will cause harm to heritage assets.
</v>
      </c>
    </row>
    <row r="70" spans="1:26" x14ac:dyDescent="0.6">
      <c r="A70" s="290"/>
      <c r="B70" s="260"/>
      <c r="C70" s="140" t="s">
        <v>387</v>
      </c>
      <c r="D70" s="134" t="s">
        <v>305</v>
      </c>
      <c r="E70" s="284"/>
      <c r="F70" s="284"/>
      <c r="G70" s="284"/>
      <c r="H70" s="284"/>
      <c r="I70" s="251"/>
      <c r="J70" s="251"/>
      <c r="K70" s="251"/>
      <c r="L70" s="251"/>
      <c r="M70" s="251"/>
      <c r="N70" s="251"/>
      <c r="O70" s="287"/>
      <c r="P70" s="251"/>
      <c r="Q70" s="270"/>
      <c r="R70" s="254"/>
      <c r="S70" s="323"/>
      <c r="V70" s="257"/>
    </row>
    <row r="71" spans="1:26" ht="78" x14ac:dyDescent="0.6">
      <c r="A71" s="290"/>
      <c r="B71" s="260"/>
      <c r="C71" s="140" t="s">
        <v>388</v>
      </c>
      <c r="D71" s="134" t="s">
        <v>305</v>
      </c>
      <c r="E71" s="284"/>
      <c r="F71" s="284"/>
      <c r="G71" s="284"/>
      <c r="H71" s="284"/>
      <c r="I71" s="251"/>
      <c r="J71" s="251"/>
      <c r="K71" s="251"/>
      <c r="L71" s="251"/>
      <c r="M71" s="251"/>
      <c r="N71" s="251"/>
      <c r="O71" s="287"/>
      <c r="P71" s="251"/>
      <c r="Q71" s="270"/>
      <c r="R71" s="254"/>
      <c r="S71" s="323"/>
      <c r="V71" s="257"/>
    </row>
    <row r="72" spans="1:26" ht="52" x14ac:dyDescent="0.6">
      <c r="A72" s="290"/>
      <c r="B72" s="260"/>
      <c r="C72" s="140" t="s">
        <v>389</v>
      </c>
      <c r="D72" s="134" t="s">
        <v>304</v>
      </c>
      <c r="E72" s="284"/>
      <c r="F72" s="284"/>
      <c r="G72" s="284"/>
      <c r="H72" s="284"/>
      <c r="I72" s="251"/>
      <c r="J72" s="251"/>
      <c r="K72" s="251"/>
      <c r="L72" s="251"/>
      <c r="M72" s="251"/>
      <c r="N72" s="251"/>
      <c r="O72" s="287"/>
      <c r="P72" s="251"/>
      <c r="Q72" s="270"/>
      <c r="R72" s="254"/>
      <c r="S72" s="323"/>
      <c r="V72" s="257"/>
    </row>
    <row r="73" spans="1:26" x14ac:dyDescent="0.6">
      <c r="A73" s="290"/>
      <c r="B73" s="260"/>
      <c r="C73" s="140" t="s">
        <v>390</v>
      </c>
      <c r="D73" s="134" t="s">
        <v>304</v>
      </c>
      <c r="E73" s="284"/>
      <c r="F73" s="284"/>
      <c r="G73" s="284"/>
      <c r="H73" s="284"/>
      <c r="I73" s="251"/>
      <c r="J73" s="251"/>
      <c r="K73" s="251"/>
      <c r="L73" s="251"/>
      <c r="M73" s="251"/>
      <c r="N73" s="251"/>
      <c r="O73" s="287"/>
      <c r="P73" s="251"/>
      <c r="Q73" s="270"/>
      <c r="R73" s="254"/>
      <c r="S73" s="323"/>
      <c r="V73" s="257"/>
    </row>
    <row r="74" spans="1:26" x14ac:dyDescent="0.6">
      <c r="A74" s="290"/>
      <c r="B74" s="260"/>
      <c r="C74" s="140" t="s">
        <v>391</v>
      </c>
      <c r="D74" s="134" t="s">
        <v>304</v>
      </c>
      <c r="E74" s="284"/>
      <c r="F74" s="284"/>
      <c r="G74" s="284"/>
      <c r="H74" s="284"/>
      <c r="I74" s="251"/>
      <c r="J74" s="251"/>
      <c r="K74" s="251"/>
      <c r="L74" s="251"/>
      <c r="M74" s="251"/>
      <c r="N74" s="251"/>
      <c r="O74" s="287"/>
      <c r="P74" s="251"/>
      <c r="Q74" s="270"/>
      <c r="R74" s="254"/>
      <c r="S74" s="323"/>
      <c r="V74" s="257"/>
    </row>
    <row r="75" spans="1:26" ht="52.5" thickBot="1" x14ac:dyDescent="0.65">
      <c r="A75" s="291"/>
      <c r="B75" s="261"/>
      <c r="C75" s="141" t="s">
        <v>392</v>
      </c>
      <c r="D75" s="134" t="s">
        <v>304</v>
      </c>
      <c r="E75" s="285"/>
      <c r="F75" s="285"/>
      <c r="G75" s="285"/>
      <c r="H75" s="285"/>
      <c r="I75" s="268"/>
      <c r="J75" s="268"/>
      <c r="K75" s="268"/>
      <c r="L75" s="268"/>
      <c r="M75" s="268"/>
      <c r="N75" s="268"/>
      <c r="O75" s="288"/>
      <c r="P75" s="268"/>
      <c r="Q75" s="271"/>
      <c r="R75" s="282"/>
      <c r="S75" s="323"/>
      <c r="V75" s="272"/>
    </row>
    <row r="76" spans="1:26" ht="52" x14ac:dyDescent="0.6">
      <c r="A76" s="289" t="s">
        <v>104</v>
      </c>
      <c r="B76" s="259" t="s">
        <v>125</v>
      </c>
      <c r="C76" s="139" t="s">
        <v>393</v>
      </c>
      <c r="D76" s="133" t="s">
        <v>305</v>
      </c>
      <c r="E76" s="283"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530</v>
      </c>
      <c r="P76" s="250" t="s">
        <v>304</v>
      </c>
      <c r="Q76" s="269"/>
      <c r="R76" s="253"/>
      <c r="S76" s="323"/>
      <c r="V76" s="256"/>
      <c r="Z76" s="113" t="str">
        <f>IF(R76&gt;0,B76&amp;":"&amp;R76&amp;"
","")</f>
        <v/>
      </c>
    </row>
    <row r="77" spans="1:26" x14ac:dyDescent="0.6">
      <c r="A77" s="290"/>
      <c r="B77" s="260"/>
      <c r="C77" s="140" t="s">
        <v>396</v>
      </c>
      <c r="D77" s="134" t="s">
        <v>304</v>
      </c>
      <c r="E77" s="284"/>
      <c r="F77" s="284"/>
      <c r="G77" s="284"/>
      <c r="H77" s="284"/>
      <c r="I77" s="251"/>
      <c r="J77" s="251"/>
      <c r="K77" s="251"/>
      <c r="L77" s="251"/>
      <c r="M77" s="251"/>
      <c r="N77" s="251"/>
      <c r="O77" s="296"/>
      <c r="P77" s="251"/>
      <c r="Q77" s="270"/>
      <c r="R77" s="254"/>
      <c r="S77" s="323"/>
      <c r="V77" s="257"/>
    </row>
    <row r="78" spans="1:26" ht="52" x14ac:dyDescent="0.6">
      <c r="A78" s="290"/>
      <c r="B78" s="260"/>
      <c r="C78" s="140" t="s">
        <v>397</v>
      </c>
      <c r="D78" s="134" t="s">
        <v>305</v>
      </c>
      <c r="E78" s="284"/>
      <c r="F78" s="284"/>
      <c r="G78" s="284"/>
      <c r="H78" s="284"/>
      <c r="I78" s="251"/>
      <c r="J78" s="251"/>
      <c r="K78" s="251"/>
      <c r="L78" s="251"/>
      <c r="M78" s="251"/>
      <c r="N78" s="251"/>
      <c r="O78" s="296"/>
      <c r="P78" s="251"/>
      <c r="Q78" s="270"/>
      <c r="R78" s="254"/>
      <c r="S78" s="323"/>
      <c r="V78" s="257"/>
    </row>
    <row r="79" spans="1:26" x14ac:dyDescent="0.6">
      <c r="A79" s="290"/>
      <c r="B79" s="260"/>
      <c r="C79" s="140" t="s">
        <v>398</v>
      </c>
      <c r="D79" s="134" t="s">
        <v>305</v>
      </c>
      <c r="E79" s="284"/>
      <c r="F79" s="284"/>
      <c r="G79" s="284"/>
      <c r="H79" s="284"/>
      <c r="I79" s="251"/>
      <c r="J79" s="251"/>
      <c r="K79" s="251"/>
      <c r="L79" s="251"/>
      <c r="M79" s="251"/>
      <c r="N79" s="251"/>
      <c r="O79" s="296"/>
      <c r="P79" s="251"/>
      <c r="Q79" s="270"/>
      <c r="R79" s="254"/>
      <c r="S79" s="323"/>
      <c r="V79" s="257"/>
    </row>
    <row r="80" spans="1:26" ht="26.5" thickBot="1" x14ac:dyDescent="0.65">
      <c r="A80" s="291"/>
      <c r="B80" s="261"/>
      <c r="C80" s="146" t="s">
        <v>399</v>
      </c>
      <c r="D80" s="134" t="s">
        <v>305</v>
      </c>
      <c r="E80" s="285"/>
      <c r="F80" s="285"/>
      <c r="G80" s="285"/>
      <c r="H80" s="285"/>
      <c r="I80" s="268"/>
      <c r="J80" s="268"/>
      <c r="K80" s="268"/>
      <c r="L80" s="268"/>
      <c r="M80" s="268"/>
      <c r="N80" s="268"/>
      <c r="O80" s="297"/>
      <c r="P80" s="268"/>
      <c r="Q80" s="271"/>
      <c r="R80" s="282"/>
      <c r="S80" s="323"/>
      <c r="V80" s="272"/>
    </row>
    <row r="81" spans="1:26" ht="52" x14ac:dyDescent="0.6">
      <c r="A81" s="273" t="s">
        <v>110</v>
      </c>
      <c r="B81" s="259" t="s">
        <v>126</v>
      </c>
      <c r="C81" s="139" t="s">
        <v>400</v>
      </c>
      <c r="D81" s="133" t="s">
        <v>305</v>
      </c>
      <c r="E81" s="259" t="s">
        <v>305</v>
      </c>
      <c r="F81" s="259">
        <f ca="1">COUNTIFS(INDIRECT("RAG!$C$"&amp;$V12&amp;":$BB$"&amp;$V12),F$11,RAG!$C$3:$BB$3,$B81)</f>
        <v>1</v>
      </c>
      <c r="G81" s="259">
        <f ca="1">COUNTIFS(INDIRECT("RAG!$C$"&amp;$V12&amp;":$BB$"&amp;$V12),G$11,RAG!$C$3:$BB$3,$B81)</f>
        <v>0</v>
      </c>
      <c r="H81" s="259">
        <f ca="1">COUNTIFS(INDIRECT("RAG!$C$"&amp;$V12&amp;":$BB$"&amp;$V12),H$11,RAG!$C$3:$BB$3,$B81)</f>
        <v>4</v>
      </c>
      <c r="I81" s="262" t="s">
        <v>249</v>
      </c>
      <c r="J81" s="262" t="s">
        <v>249</v>
      </c>
      <c r="K81" s="262" t="s">
        <v>249</v>
      </c>
      <c r="L81" s="262" t="s">
        <v>249</v>
      </c>
      <c r="M81" s="262" t="s">
        <v>249</v>
      </c>
      <c r="N81" s="262" t="s">
        <v>280</v>
      </c>
      <c r="O81" s="265" t="s">
        <v>824</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60"/>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60"/>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305</v>
      </c>
      <c r="E84" s="260"/>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60"/>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60"/>
      <c r="F86" s="260"/>
      <c r="G86" s="260"/>
      <c r="H86" s="260"/>
      <c r="I86" s="263"/>
      <c r="J86" s="263"/>
      <c r="K86" s="263"/>
      <c r="L86" s="263"/>
      <c r="M86" s="263"/>
      <c r="N86" s="263"/>
      <c r="O86" s="266"/>
      <c r="P86" s="251"/>
      <c r="Q86" s="254"/>
      <c r="R86" s="254"/>
      <c r="S86" s="324"/>
      <c r="V86" s="257"/>
    </row>
    <row r="87" spans="1:26" ht="143.5" customHeight="1" thickBot="1" x14ac:dyDescent="0.65">
      <c r="A87" s="280"/>
      <c r="B87" s="261"/>
      <c r="C87" s="145" t="s">
        <v>407</v>
      </c>
      <c r="D87" s="134" t="s">
        <v>304</v>
      </c>
      <c r="E87" s="261"/>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6" t="s">
        <v>304</v>
      </c>
      <c r="E88" s="259"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811</v>
      </c>
      <c r="P88" s="250" t="s">
        <v>304</v>
      </c>
      <c r="Q88" s="253"/>
      <c r="R88" s="253" t="s">
        <v>410</v>
      </c>
      <c r="S88" s="356"/>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305</v>
      </c>
      <c r="E89" s="260"/>
      <c r="F89" s="260"/>
      <c r="G89" s="260"/>
      <c r="H89" s="260"/>
      <c r="I89" s="251"/>
      <c r="J89" s="251"/>
      <c r="K89" s="251"/>
      <c r="L89" s="251"/>
      <c r="M89" s="251"/>
      <c r="N89" s="251"/>
      <c r="O89" s="266"/>
      <c r="P89" s="251"/>
      <c r="Q89" s="254"/>
      <c r="R89" s="254"/>
      <c r="S89" s="356"/>
      <c r="V89" s="257"/>
    </row>
    <row r="90" spans="1:26" x14ac:dyDescent="0.6">
      <c r="A90" s="274"/>
      <c r="B90" s="260"/>
      <c r="C90" s="147" t="s">
        <v>412</v>
      </c>
      <c r="D90" s="134" t="s">
        <v>304</v>
      </c>
      <c r="E90" s="260"/>
      <c r="F90" s="260"/>
      <c r="G90" s="260"/>
      <c r="H90" s="260"/>
      <c r="I90" s="251"/>
      <c r="J90" s="251"/>
      <c r="K90" s="251"/>
      <c r="L90" s="251"/>
      <c r="M90" s="251"/>
      <c r="N90" s="251"/>
      <c r="O90" s="266"/>
      <c r="P90" s="251"/>
      <c r="Q90" s="254"/>
      <c r="R90" s="254"/>
      <c r="S90" s="356"/>
      <c r="V90" s="257"/>
    </row>
    <row r="91" spans="1:26" ht="244.75" customHeight="1" thickBot="1" x14ac:dyDescent="0.65">
      <c r="A91" s="275"/>
      <c r="B91" s="261"/>
      <c r="C91" s="149" t="s">
        <v>413</v>
      </c>
      <c r="D91" s="150" t="s">
        <v>305</v>
      </c>
      <c r="E91" s="261"/>
      <c r="F91" s="261"/>
      <c r="G91" s="261"/>
      <c r="H91" s="261"/>
      <c r="I91" s="252"/>
      <c r="J91" s="252"/>
      <c r="K91" s="252"/>
      <c r="L91" s="252"/>
      <c r="M91" s="252"/>
      <c r="N91" s="252"/>
      <c r="O91" s="281"/>
      <c r="P91" s="252"/>
      <c r="Q91" s="255"/>
      <c r="R91" s="255"/>
      <c r="S91" s="356"/>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sheetData>
  <sheetProtection algorithmName="SHA-512" hashValue="uQu5qf/SUbqdhFYCjCILuK85xBfySGGdkfepZIzGGoGI/3FpXD1UH+nwFeFHMlrtzXSeHu6iOPbXsydmUcWqgQ==" saltValue="UADuRMOF3jvITRh1lH+rAw==" spinCount="100000" sheet="1" objects="1" scenarios="1"/>
  <autoFilter ref="A11:Q91" xr:uid="{D2C47CAF-421C-4D58-AA7A-22430CCF83D7}"/>
  <mergeCells count="262">
    <mergeCell ref="S22:S23"/>
    <mergeCell ref="S24:S31"/>
    <mergeCell ref="S32:S39"/>
    <mergeCell ref="S40:S45"/>
    <mergeCell ref="S46:S50"/>
    <mergeCell ref="S51:S52"/>
    <mergeCell ref="S53:S57"/>
    <mergeCell ref="S61:S68"/>
    <mergeCell ref="S69:S75"/>
    <mergeCell ref="S58:S60"/>
    <mergeCell ref="S12:S21"/>
    <mergeCell ref="S88:S91"/>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H76:H80"/>
    <mergeCell ref="I76:I80"/>
    <mergeCell ref="J76:J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P88:P91"/>
    <mergeCell ref="Q88:Q91"/>
    <mergeCell ref="P76:P80"/>
    <mergeCell ref="Q76:Q80"/>
    <mergeCell ref="R76:R80"/>
    <mergeCell ref="V76:V80"/>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K76:K80"/>
    <mergeCell ref="L76:L80"/>
    <mergeCell ref="M76:M80"/>
    <mergeCell ref="S76:S80"/>
    <mergeCell ref="S81:S87"/>
  </mergeCells>
  <conditionalFormatting sqref="C12:D91">
    <cfRule type="expression" dxfId="1132" priority="7">
      <formula>$D12="No"</formula>
    </cfRule>
  </conditionalFormatting>
  <conditionalFormatting sqref="F12:F91">
    <cfRule type="cellIs" dxfId="1131" priority="10" operator="greaterThan">
      <formula>0</formula>
    </cfRule>
  </conditionalFormatting>
  <conditionalFormatting sqref="G12:G91">
    <cfRule type="cellIs" dxfId="1130" priority="9" operator="greaterThan">
      <formula>0</formula>
    </cfRule>
  </conditionalFormatting>
  <conditionalFormatting sqref="H12:H91">
    <cfRule type="cellIs" dxfId="1129" priority="8" operator="greaterThan">
      <formula>0</formula>
    </cfRule>
  </conditionalFormatting>
  <conditionalFormatting sqref="N12">
    <cfRule type="cellIs" dxfId="1128" priority="30" operator="equal">
      <formula>"Neutral"</formula>
    </cfRule>
    <cfRule type="cellIs" dxfId="1127" priority="28" operator="equal">
      <formula>"Minor Positive"</formula>
    </cfRule>
    <cfRule type="cellIs" dxfId="1126" priority="26" operator="equal">
      <formula>"Minor Negative"</formula>
    </cfRule>
    <cfRule type="cellIs" dxfId="1125" priority="27" operator="equal">
      <formula>"Significant Negative"</formula>
    </cfRule>
    <cfRule type="cellIs" dxfId="1124" priority="29" operator="equal">
      <formula>"Significant Positive"</formula>
    </cfRule>
  </conditionalFormatting>
  <conditionalFormatting sqref="N22">
    <cfRule type="cellIs" dxfId="1123" priority="23" operator="equal">
      <formula>"Neutral"</formula>
    </cfRule>
    <cfRule type="cellIs" dxfId="1122" priority="20" operator="equal">
      <formula>"Significant Negative"</formula>
    </cfRule>
    <cfRule type="cellIs" dxfId="1121" priority="21" operator="equal">
      <formula>"Minor Negative"</formula>
    </cfRule>
    <cfRule type="cellIs" dxfId="1120" priority="22" operator="equal">
      <formula>"Uncertain"</formula>
    </cfRule>
    <cfRule type="cellIs" dxfId="1119" priority="25" operator="equal">
      <formula>"Significant Positive"</formula>
    </cfRule>
    <cfRule type="cellIs" dxfId="1118" priority="24" operator="equal">
      <formula>"Minor Positive"</formula>
    </cfRule>
  </conditionalFormatting>
  <conditionalFormatting sqref="N24">
    <cfRule type="cellIs" dxfId="1117" priority="97" operator="equal">
      <formula>"Neutral"</formula>
    </cfRule>
    <cfRule type="cellIs" dxfId="1116" priority="96" operator="equal">
      <formula>"Uncertain"</formula>
    </cfRule>
    <cfRule type="cellIs" dxfId="1115" priority="95" operator="equal">
      <formula>"Minor Negative"</formula>
    </cfRule>
    <cfRule type="cellIs" dxfId="1114" priority="99" operator="equal">
      <formula>"Significant Positive"</formula>
    </cfRule>
    <cfRule type="cellIs" dxfId="1113" priority="94" operator="equal">
      <formula>"Significant Negative"</formula>
    </cfRule>
    <cfRule type="cellIs" dxfId="1112" priority="98" operator="equal">
      <formula>"Minor Positive"</formula>
    </cfRule>
  </conditionalFormatting>
  <conditionalFormatting sqref="N32">
    <cfRule type="cellIs" dxfId="1111" priority="37" operator="equal">
      <formula>"Significant Negative"</formula>
    </cfRule>
    <cfRule type="cellIs" dxfId="1110" priority="42" operator="equal">
      <formula>"Significant Positive"</formula>
    </cfRule>
    <cfRule type="cellIs" dxfId="1109" priority="39" operator="equal">
      <formula>"Uncertain"</formula>
    </cfRule>
    <cfRule type="cellIs" dxfId="1108" priority="38" operator="equal">
      <formula>"Minor Negative"</formula>
    </cfRule>
    <cfRule type="cellIs" dxfId="1107" priority="41" operator="equal">
      <formula>"Minor Positive"</formula>
    </cfRule>
    <cfRule type="cellIs" dxfId="1106" priority="40" operator="equal">
      <formula>"Neutral"</formula>
    </cfRule>
  </conditionalFormatting>
  <conditionalFormatting sqref="N40">
    <cfRule type="cellIs" dxfId="1105" priority="104" operator="equal">
      <formula>"Uncertain"</formula>
    </cfRule>
    <cfRule type="cellIs" dxfId="1104" priority="103" operator="equal">
      <formula>"Minor Negative"</formula>
    </cfRule>
    <cfRule type="cellIs" dxfId="1103" priority="102" operator="equal">
      <formula>"Significant Negative"</formula>
    </cfRule>
    <cfRule type="cellIs" dxfId="1102" priority="105" operator="equal">
      <formula>"Neutral"</formula>
    </cfRule>
    <cfRule type="cellIs" dxfId="1101" priority="106" operator="equal">
      <formula>"Minor Positive"</formula>
    </cfRule>
    <cfRule type="cellIs" dxfId="1100" priority="107" operator="equal">
      <formula>"Significant Positive"</formula>
    </cfRule>
  </conditionalFormatting>
  <conditionalFormatting sqref="N46">
    <cfRule type="cellIs" dxfId="1099" priority="85" operator="equal">
      <formula>"Neutral"</formula>
    </cfRule>
    <cfRule type="cellIs" dxfId="1098" priority="84" operator="equal">
      <formula>"Uncertain"</formula>
    </cfRule>
    <cfRule type="cellIs" dxfId="1097" priority="82" operator="equal">
      <formula>"Significant Negative"</formula>
    </cfRule>
    <cfRule type="cellIs" dxfId="1096" priority="83" operator="equal">
      <formula>"Minor Negative"</formula>
    </cfRule>
    <cfRule type="cellIs" dxfId="1095" priority="86" operator="equal">
      <formula>"Minor Positive"</formula>
    </cfRule>
    <cfRule type="cellIs" dxfId="1094" priority="87" operator="equal">
      <formula>"Significant Positive"</formula>
    </cfRule>
  </conditionalFormatting>
  <conditionalFormatting sqref="N51">
    <cfRule type="cellIs" dxfId="1093" priority="109" operator="equal">
      <formula>"Minor Negative"</formula>
    </cfRule>
    <cfRule type="cellIs" dxfId="1092" priority="108" operator="equal">
      <formula>"Significant Negative"</formula>
    </cfRule>
    <cfRule type="cellIs" dxfId="1091" priority="110" operator="equal">
      <formula>"Uncertain"</formula>
    </cfRule>
    <cfRule type="cellIs" dxfId="1090" priority="111" operator="equal">
      <formula>"Neutral"</formula>
    </cfRule>
    <cfRule type="cellIs" dxfId="1089" priority="112" operator="equal">
      <formula>"Minor Positive"</formula>
    </cfRule>
    <cfRule type="cellIs" dxfId="1088" priority="113" operator="equal">
      <formula>"Significant Positive"</formula>
    </cfRule>
  </conditionalFormatting>
  <conditionalFormatting sqref="N53">
    <cfRule type="cellIs" dxfId="1087" priority="115" operator="equal">
      <formula>"Significant Negative"</formula>
    </cfRule>
    <cfRule type="cellIs" dxfId="1086" priority="116" operator="equal">
      <formula>"Minor Negative"</formula>
    </cfRule>
    <cfRule type="cellIs" dxfId="1085" priority="117" operator="equal">
      <formula>"Uncertain"</formula>
    </cfRule>
    <cfRule type="cellIs" dxfId="1084" priority="118" operator="equal">
      <formula>"Neutral"</formula>
    </cfRule>
    <cfRule type="cellIs" dxfId="1083" priority="119" operator="equal">
      <formula>"Minor Positive"</formula>
    </cfRule>
    <cfRule type="cellIs" dxfId="1082" priority="120" operator="equal">
      <formula>"Significant Positive"</formula>
    </cfRule>
  </conditionalFormatting>
  <conditionalFormatting sqref="N58">
    <cfRule type="cellIs" dxfId="1081" priority="13" operator="equal">
      <formula>"Uncertain"</formula>
    </cfRule>
    <cfRule type="cellIs" dxfId="1080" priority="14" operator="equal">
      <formula>"Neutral"</formula>
    </cfRule>
    <cfRule type="cellIs" dxfId="1079" priority="15" operator="equal">
      <formula>"Minor Positive"</formula>
    </cfRule>
    <cfRule type="cellIs" dxfId="1078" priority="16" operator="equal">
      <formula>"Significant Positive"</formula>
    </cfRule>
    <cfRule type="cellIs" dxfId="1077" priority="11" operator="equal">
      <formula>"Significant Negative"</formula>
    </cfRule>
    <cfRule type="cellIs" dxfId="1076" priority="12" operator="equal">
      <formula>"Minor Negative"</formula>
    </cfRule>
  </conditionalFormatting>
  <conditionalFormatting sqref="N61">
    <cfRule type="cellIs" dxfId="1075" priority="46" operator="equal">
      <formula>"Neutral"</formula>
    </cfRule>
    <cfRule type="cellIs" dxfId="1074" priority="45" operator="equal">
      <formula>"Uncertain"</formula>
    </cfRule>
    <cfRule type="cellIs" dxfId="1073" priority="44" operator="equal">
      <formula>"Minor Negative"</formula>
    </cfRule>
    <cfRule type="cellIs" dxfId="1072" priority="43" operator="equal">
      <formula>"Significant Negative"</formula>
    </cfRule>
    <cfRule type="cellIs" dxfId="1071" priority="48" operator="equal">
      <formula>"Significant Positive"</formula>
    </cfRule>
    <cfRule type="cellIs" dxfId="1070" priority="47" operator="equal">
      <formula>"Minor Positive"</formula>
    </cfRule>
  </conditionalFormatting>
  <conditionalFormatting sqref="N69">
    <cfRule type="cellIs" dxfId="1069" priority="36" operator="equal">
      <formula>"Significant Positive"</formula>
    </cfRule>
    <cfRule type="cellIs" dxfId="1068" priority="35" operator="equal">
      <formula>"Minor Positive"</formula>
    </cfRule>
    <cfRule type="cellIs" dxfId="1067" priority="34" operator="equal">
      <formula>"Neutral"</formula>
    </cfRule>
    <cfRule type="cellIs" dxfId="1066" priority="33" operator="equal">
      <formula>"Uncertain"</formula>
    </cfRule>
    <cfRule type="cellIs" dxfId="1065" priority="32" operator="equal">
      <formula>"Minor Negative"</formula>
    </cfRule>
    <cfRule type="cellIs" dxfId="1064" priority="31" operator="equal">
      <formula>"Significant Negative"</formula>
    </cfRule>
  </conditionalFormatting>
  <conditionalFormatting sqref="N76">
    <cfRule type="cellIs" dxfId="1063" priority="49" operator="equal">
      <formula>"Significant Negative"</formula>
    </cfRule>
    <cfRule type="cellIs" dxfId="1062" priority="50" operator="equal">
      <formula>"Minor Negative"</formula>
    </cfRule>
    <cfRule type="cellIs" dxfId="1061" priority="51" operator="equal">
      <formula>"Uncertain"</formula>
    </cfRule>
    <cfRule type="cellIs" dxfId="1060" priority="52" operator="equal">
      <formula>"Neutral"</formula>
    </cfRule>
    <cfRule type="cellIs" dxfId="1059" priority="53" operator="equal">
      <formula>"Minor Positive"</formula>
    </cfRule>
    <cfRule type="cellIs" dxfId="1058" priority="54" operator="equal">
      <formula>"Significant Positive"</formula>
    </cfRule>
  </conditionalFormatting>
  <conditionalFormatting sqref="N81">
    <cfRule type="cellIs" dxfId="1057" priority="1" operator="equal">
      <formula>"Significant Negative"</formula>
    </cfRule>
    <cfRule type="cellIs" dxfId="1056" priority="6" operator="equal">
      <formula>"Significant Positive"</formula>
    </cfRule>
    <cfRule type="cellIs" dxfId="1055" priority="5" operator="equal">
      <formula>"Minor Positive"</formula>
    </cfRule>
    <cfRule type="cellIs" dxfId="1054" priority="4" operator="equal">
      <formula>"Neutral"</formula>
    </cfRule>
    <cfRule type="cellIs" dxfId="1053" priority="3" operator="equal">
      <formula>"Uncertain"</formula>
    </cfRule>
    <cfRule type="cellIs" dxfId="1052" priority="2" operator="equal">
      <formula>"Minor Negative"</formula>
    </cfRule>
  </conditionalFormatting>
  <conditionalFormatting sqref="N88">
    <cfRule type="cellIs" dxfId="1051" priority="76" operator="equal">
      <formula>"Significant Negative"</formula>
    </cfRule>
    <cfRule type="cellIs" dxfId="1050" priority="77" operator="equal">
      <formula>"Minor Negative"</formula>
    </cfRule>
    <cfRule type="cellIs" dxfId="1049" priority="78" operator="equal">
      <formula>"Uncertain"</formula>
    </cfRule>
    <cfRule type="cellIs" dxfId="1048" priority="79" operator="equal">
      <formula>"Neutral"</formula>
    </cfRule>
    <cfRule type="cellIs" dxfId="1047" priority="80" operator="equal">
      <formula>"Minor Positive"</formula>
    </cfRule>
    <cfRule type="cellIs" dxfId="1046" priority="81" operator="equal">
      <formula>"Significant Positive"</formula>
    </cfRule>
  </conditionalFormatting>
  <dataValidations count="12">
    <dataValidation type="list" allowBlank="1" showInputMessage="1" showErrorMessage="1" sqref="N46:N50" xr:uid="{D1AA1E4B-9CE0-4A34-9DCF-02BE5B7B6F58}">
      <formula1>"ficant Positive,Minor Positive,Neutral,Uncertain,Minor Negative,Significant Negative"</formula1>
    </dataValidation>
    <dataValidation type="list" allowBlank="1" showInputMessage="1" showErrorMessage="1" sqref="M12:M23 M32:M39 M46:M91" xr:uid="{18AA6CAE-D049-4C47-B447-1E22210DEC53}">
      <formula1>"Permanent/Irreversible,Permanant/Reversible,Temporary/Irreversible,Temporary/Reversible,N/A"</formula1>
    </dataValidation>
    <dataValidation type="list" allowBlank="1" showInputMessage="1" showErrorMessage="1" sqref="N88:N91 N51:N80 N22:N39 N12" xr:uid="{4556F078-0003-4740-BFED-6886A6EA9CEA}">
      <formula1>"Significant Positive,Minor Positive,Neutral,Uncertain,Minor Negative,Significant Negative"</formula1>
    </dataValidation>
    <dataValidation type="list" allowBlank="1" showInputMessage="1" showErrorMessage="1" sqref="L12 L22:L91" xr:uid="{838F83D6-8144-4340-B24F-8B74BACA80CB}">
      <formula1>"Localised,District-wide,Regional,National,N/A"</formula1>
    </dataValidation>
    <dataValidation type="list" allowBlank="1" showInputMessage="1" showErrorMessage="1" sqref="K12 K22:K91" xr:uid="{66043186-F27F-46A8-B710-AB88EB3AA3BC}">
      <formula1>"Short(&lt;5yrs),Short/Medium,Medium(10yrs),Medium/Long,Long(20+yrs),N/A"</formula1>
    </dataValidation>
    <dataValidation type="list" allowBlank="1" showInputMessage="1" showErrorMessage="1" sqref="J12 J22:J91" xr:uid="{998F2CE4-66BA-4EC0-88B4-9F4C83EE0CFA}">
      <formula1>"Low,Medium,High,N/A"</formula1>
    </dataValidation>
    <dataValidation type="list" allowBlank="1" showInputMessage="1" showErrorMessage="1" sqref="I12:I91" xr:uid="{A53F569A-26C5-48F9-A6BC-D69136D32D9C}">
      <formula1>"Direct,Indirect,N/A"</formula1>
    </dataValidation>
    <dataValidation type="list" allowBlank="1" showInputMessage="1" showErrorMessage="1" sqref="M40:M45" xr:uid="{A2917A76-ADC2-4529-9773-128692656B17}">
      <formula1>"nt/Irreversible,Permenant/Reversible,Temporary/Irreversible,Temporary/Reversible,N/A"</formula1>
    </dataValidation>
    <dataValidation type="list" allowBlank="1" showInputMessage="1" showErrorMessage="1" sqref="D89:D91 D12:D87" xr:uid="{DF800247-24D0-4FC5-99C5-3EBBB1189C1E}">
      <formula1>"Yes, No"</formula1>
    </dataValidation>
    <dataValidation type="list" allowBlank="1" showInputMessage="1" showErrorMessage="1" sqref="M24:M31" xr:uid="{947CA8B8-8D9D-4A5E-B8E0-9616EC42BA93}">
      <formula1>"Permanent/Irreversible,Permenant/Reversible,Temporary/Irreversible,Temporary/Reversible,N/A"</formula1>
    </dataValidation>
    <dataValidation type="list" allowBlank="1" showInputMessage="1" showErrorMessage="1" sqref="P81:P91" xr:uid="{F5049F2E-37E0-4230-B926-80020D84FE69}">
      <formula1>"Yes,No"</formula1>
    </dataValidation>
    <dataValidation type="list" allowBlank="1" showInputMessage="1" showErrorMessage="1" sqref="N81:N87" xr:uid="{79F2D20D-C2C0-475A-A5C1-2BDB56CF795C}">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2D041-3B07-48EF-A442-E45551721061}">
  <sheetPr codeName="Sheet37"/>
  <dimension ref="A1:Z94"/>
  <sheetViews>
    <sheetView showGridLines="0" zoomScale="52"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1.1796875" style="113" customWidth="1"/>
    <col min="18" max="18" width="54.7265625" style="113" customWidth="1"/>
    <col min="19" max="19" width="34.1796875" style="117" hidden="1" customWidth="1"/>
    <col min="20" max="20" width="8.1796875" style="113" customWidth="1"/>
    <col min="21" max="21" width="8.54296875" style="113"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201</v>
      </c>
      <c r="D1" s="317"/>
      <c r="E1" s="114"/>
      <c r="F1" s="114"/>
      <c r="G1" s="114"/>
      <c r="H1" s="114"/>
      <c r="I1" s="115"/>
      <c r="J1" s="115"/>
      <c r="K1" s="115"/>
      <c r="M1" s="116"/>
      <c r="N1" s="116"/>
      <c r="O1" s="116"/>
    </row>
    <row r="2" spans="1:26" x14ac:dyDescent="0.6">
      <c r="A2" s="112" t="s">
        <v>31</v>
      </c>
      <c r="B2" s="118"/>
      <c r="C2" s="266" t="s">
        <v>286</v>
      </c>
      <c r="D2" s="266"/>
      <c r="E2" s="119"/>
      <c r="F2" s="119"/>
      <c r="G2" s="119"/>
      <c r="H2" s="119"/>
      <c r="M2" s="120"/>
      <c r="N2" s="120"/>
      <c r="O2" s="120"/>
    </row>
    <row r="3" spans="1:26" x14ac:dyDescent="0.6">
      <c r="A3" s="121" t="s">
        <v>32</v>
      </c>
      <c r="B3" s="122"/>
      <c r="C3" s="267" t="s">
        <v>547</v>
      </c>
      <c r="D3" s="267"/>
      <c r="E3" s="119"/>
      <c r="F3" s="119"/>
      <c r="G3" s="119"/>
      <c r="H3" s="119"/>
      <c r="M3" s="120"/>
      <c r="N3" s="120"/>
      <c r="O3" s="120"/>
    </row>
    <row r="4" spans="1:26" x14ac:dyDescent="0.6">
      <c r="A4" s="123" t="s">
        <v>33</v>
      </c>
      <c r="B4" s="124"/>
      <c r="C4" s="318" t="s">
        <v>825</v>
      </c>
      <c r="D4" s="318"/>
      <c r="E4" s="125"/>
      <c r="F4" s="125"/>
      <c r="G4" s="125"/>
      <c r="H4" s="125"/>
      <c r="M4" s="120"/>
      <c r="N4" s="120"/>
      <c r="O4" s="120"/>
    </row>
    <row r="5" spans="1:26" x14ac:dyDescent="0.6">
      <c r="A5" s="121" t="s">
        <v>34</v>
      </c>
      <c r="B5" s="124"/>
      <c r="C5" s="346">
        <v>0.28000000000000003</v>
      </c>
      <c r="D5" s="347"/>
      <c r="E5" s="125"/>
      <c r="F5" s="125"/>
      <c r="G5" s="125"/>
      <c r="H5" s="125"/>
      <c r="M5" s="120"/>
      <c r="N5" s="120"/>
      <c r="O5" s="120"/>
    </row>
    <row r="6" spans="1:26" x14ac:dyDescent="0.6">
      <c r="A6" s="121" t="s">
        <v>35</v>
      </c>
      <c r="B6" s="124"/>
      <c r="C6" s="319" t="s">
        <v>826</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2</v>
      </c>
      <c r="G12" s="306">
        <f ca="1">COUNTIFS(INDIRECT("RAG!$C$"&amp;$V12&amp;":$BB$"&amp;$V12),G$11,RAG!$C$3:$BB$3,$B12)</f>
        <v>0</v>
      </c>
      <c r="H12" s="306">
        <f ca="1">COUNTIFS(INDIRECT("RAG!$C$"&amp;$V12&amp;":$BB$"&amp;$V12),H$11,RAG!$C$3:$BB$3,$B12)</f>
        <v>1</v>
      </c>
      <c r="I12" s="325" t="s">
        <v>306</v>
      </c>
      <c r="J12" s="325" t="s">
        <v>307</v>
      </c>
      <c r="K12" s="325" t="s">
        <v>308</v>
      </c>
      <c r="L12" s="325" t="s">
        <v>309</v>
      </c>
      <c r="M12" s="325" t="s">
        <v>310</v>
      </c>
      <c r="N12" s="268" t="s">
        <v>279</v>
      </c>
      <c r="O12" s="265" t="s">
        <v>827</v>
      </c>
      <c r="P12" s="304" t="s">
        <v>304</v>
      </c>
      <c r="Q12" s="253"/>
      <c r="R12" s="269"/>
      <c r="S12" s="358"/>
      <c r="V12" s="256">
        <f>MATCH(C1, RAG!$B$1:B$55, 0)</f>
        <v>34</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58"/>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58"/>
      <c r="V14" s="257"/>
    </row>
    <row r="15" spans="1:26" ht="52" x14ac:dyDescent="0.6">
      <c r="A15" s="290"/>
      <c r="B15" s="315"/>
      <c r="C15" s="134" t="s">
        <v>315</v>
      </c>
      <c r="D15" s="134" t="s">
        <v>304</v>
      </c>
      <c r="E15" s="293"/>
      <c r="F15" s="284"/>
      <c r="G15" s="284"/>
      <c r="H15" s="284"/>
      <c r="I15" s="326"/>
      <c r="J15" s="326"/>
      <c r="K15" s="326"/>
      <c r="L15" s="326"/>
      <c r="M15" s="326"/>
      <c r="N15" s="293"/>
      <c r="O15" s="266"/>
      <c r="P15" s="305"/>
      <c r="Q15" s="254"/>
      <c r="R15" s="270"/>
      <c r="S15" s="358"/>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58"/>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58"/>
      <c r="V17" s="257"/>
    </row>
    <row r="18" spans="1:26" ht="52" x14ac:dyDescent="0.6">
      <c r="A18" s="290"/>
      <c r="B18" s="315"/>
      <c r="C18" s="134" t="s">
        <v>318</v>
      </c>
      <c r="D18" s="134" t="s">
        <v>305</v>
      </c>
      <c r="E18" s="293"/>
      <c r="F18" s="284"/>
      <c r="G18" s="284"/>
      <c r="H18" s="284"/>
      <c r="I18" s="326"/>
      <c r="J18" s="326"/>
      <c r="K18" s="326"/>
      <c r="L18" s="326"/>
      <c r="M18" s="326"/>
      <c r="N18" s="293"/>
      <c r="O18" s="266"/>
      <c r="P18" s="305"/>
      <c r="Q18" s="254"/>
      <c r="R18" s="270"/>
      <c r="S18" s="358"/>
      <c r="V18" s="257"/>
    </row>
    <row r="19" spans="1:26" ht="52" x14ac:dyDescent="0.6">
      <c r="A19" s="290"/>
      <c r="B19" s="315"/>
      <c r="C19" s="134" t="s">
        <v>319</v>
      </c>
      <c r="D19" s="134" t="s">
        <v>304</v>
      </c>
      <c r="E19" s="293"/>
      <c r="F19" s="284"/>
      <c r="G19" s="284"/>
      <c r="H19" s="284"/>
      <c r="I19" s="326"/>
      <c r="J19" s="326"/>
      <c r="K19" s="326"/>
      <c r="L19" s="326"/>
      <c r="M19" s="326"/>
      <c r="N19" s="293"/>
      <c r="O19" s="266"/>
      <c r="P19" s="305"/>
      <c r="Q19" s="254"/>
      <c r="R19" s="270"/>
      <c r="S19" s="358"/>
      <c r="V19" s="257"/>
    </row>
    <row r="20" spans="1:26" ht="78" x14ac:dyDescent="0.6">
      <c r="A20" s="290"/>
      <c r="B20" s="315"/>
      <c r="C20" s="134" t="s">
        <v>320</v>
      </c>
      <c r="D20" s="134" t="s">
        <v>304</v>
      </c>
      <c r="E20" s="293"/>
      <c r="F20" s="284"/>
      <c r="G20" s="284"/>
      <c r="H20" s="284"/>
      <c r="I20" s="326"/>
      <c r="J20" s="326"/>
      <c r="K20" s="326"/>
      <c r="L20" s="326"/>
      <c r="M20" s="326"/>
      <c r="N20" s="293"/>
      <c r="O20" s="266"/>
      <c r="P20" s="305"/>
      <c r="Q20" s="254"/>
      <c r="R20" s="270"/>
      <c r="S20" s="358"/>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82"/>
      <c r="R21" s="271"/>
      <c r="S21" s="358"/>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0</v>
      </c>
      <c r="H22" s="283">
        <f ca="1">COUNTIFS(INDIRECT("RAG!$C$"&amp;$V12&amp;":$BB$"&amp;$V12),H$11,RAG!$C$3:$BB$3,$B22)</f>
        <v>1</v>
      </c>
      <c r="I22" s="325" t="s">
        <v>306</v>
      </c>
      <c r="J22" s="292" t="s">
        <v>307</v>
      </c>
      <c r="K22" s="292" t="s">
        <v>323</v>
      </c>
      <c r="L22" s="292" t="s">
        <v>309</v>
      </c>
      <c r="M22" s="292" t="s">
        <v>310</v>
      </c>
      <c r="N22" s="250" t="s">
        <v>279</v>
      </c>
      <c r="O22" s="265" t="s">
        <v>828</v>
      </c>
      <c r="P22" s="304" t="s">
        <v>304</v>
      </c>
      <c r="Q22" s="253"/>
      <c r="R22" s="269"/>
      <c r="S22" s="359"/>
      <c r="V22" s="256"/>
      <c r="Z22" s="113" t="str">
        <f>IF(R22&gt;0,B22&amp;":"&amp;R22&amp;"
","")</f>
        <v/>
      </c>
    </row>
    <row r="23" spans="1:26" ht="186.65" customHeight="1" thickBot="1" x14ac:dyDescent="0.65">
      <c r="A23" s="280"/>
      <c r="B23" s="261"/>
      <c r="C23" s="135" t="s">
        <v>325</v>
      </c>
      <c r="D23" s="134" t="s">
        <v>304</v>
      </c>
      <c r="E23" s="294"/>
      <c r="F23" s="285"/>
      <c r="G23" s="285"/>
      <c r="H23" s="285"/>
      <c r="I23" s="326"/>
      <c r="J23" s="294"/>
      <c r="K23" s="294"/>
      <c r="L23" s="294"/>
      <c r="M23" s="294"/>
      <c r="N23" s="268"/>
      <c r="O23" s="267"/>
      <c r="P23" s="306"/>
      <c r="Q23" s="282"/>
      <c r="R23" s="271"/>
      <c r="S23" s="359"/>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50" t="s">
        <v>306</v>
      </c>
      <c r="J24" s="250" t="s">
        <v>307</v>
      </c>
      <c r="K24" s="250" t="s">
        <v>308</v>
      </c>
      <c r="L24" s="250" t="s">
        <v>309</v>
      </c>
      <c r="M24" s="250" t="s">
        <v>310</v>
      </c>
      <c r="N24" s="250" t="s">
        <v>279</v>
      </c>
      <c r="O24" s="265" t="s">
        <v>829</v>
      </c>
      <c r="P24" s="304" t="s">
        <v>304</v>
      </c>
      <c r="Q24" s="253"/>
      <c r="R24" s="253" t="s">
        <v>442</v>
      </c>
      <c r="S24" s="359"/>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305</v>
      </c>
      <c r="E25" s="277"/>
      <c r="F25" s="260"/>
      <c r="G25" s="260"/>
      <c r="H25" s="260"/>
      <c r="I25" s="251"/>
      <c r="J25" s="251"/>
      <c r="K25" s="251"/>
      <c r="L25" s="251"/>
      <c r="M25" s="251"/>
      <c r="N25" s="251"/>
      <c r="O25" s="266"/>
      <c r="P25" s="305"/>
      <c r="Q25" s="254"/>
      <c r="R25" s="254"/>
      <c r="S25" s="359"/>
      <c r="V25" s="257"/>
    </row>
    <row r="26" spans="1:26" ht="52" x14ac:dyDescent="0.6">
      <c r="A26" s="290"/>
      <c r="B26" s="260"/>
      <c r="C26" s="137" t="s">
        <v>329</v>
      </c>
      <c r="D26" s="134" t="s">
        <v>305</v>
      </c>
      <c r="E26" s="277"/>
      <c r="F26" s="260"/>
      <c r="G26" s="260"/>
      <c r="H26" s="260"/>
      <c r="I26" s="251"/>
      <c r="J26" s="251"/>
      <c r="K26" s="251"/>
      <c r="L26" s="251"/>
      <c r="M26" s="251"/>
      <c r="N26" s="251"/>
      <c r="O26" s="266"/>
      <c r="P26" s="305"/>
      <c r="Q26" s="254"/>
      <c r="R26" s="254"/>
      <c r="S26" s="359"/>
      <c r="V26" s="257"/>
    </row>
    <row r="27" spans="1:26" ht="52" x14ac:dyDescent="0.6">
      <c r="A27" s="290"/>
      <c r="B27" s="260"/>
      <c r="C27" s="137" t="s">
        <v>330</v>
      </c>
      <c r="D27" s="134" t="s">
        <v>304</v>
      </c>
      <c r="E27" s="277"/>
      <c r="F27" s="260"/>
      <c r="G27" s="260"/>
      <c r="H27" s="260"/>
      <c r="I27" s="251"/>
      <c r="J27" s="251"/>
      <c r="K27" s="251"/>
      <c r="L27" s="251"/>
      <c r="M27" s="251"/>
      <c r="N27" s="251"/>
      <c r="O27" s="266"/>
      <c r="P27" s="305"/>
      <c r="Q27" s="254"/>
      <c r="R27" s="254"/>
      <c r="S27" s="359"/>
      <c r="V27" s="257"/>
    </row>
    <row r="28" spans="1:26" ht="52" x14ac:dyDescent="0.6">
      <c r="A28" s="290"/>
      <c r="B28" s="260"/>
      <c r="C28" s="137" t="s">
        <v>331</v>
      </c>
      <c r="D28" s="134" t="s">
        <v>304</v>
      </c>
      <c r="E28" s="277"/>
      <c r="F28" s="260"/>
      <c r="G28" s="260"/>
      <c r="H28" s="260"/>
      <c r="I28" s="251"/>
      <c r="J28" s="251"/>
      <c r="K28" s="251"/>
      <c r="L28" s="251"/>
      <c r="M28" s="251"/>
      <c r="N28" s="251"/>
      <c r="O28" s="266"/>
      <c r="P28" s="305"/>
      <c r="Q28" s="254"/>
      <c r="R28" s="254"/>
      <c r="S28" s="359"/>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54"/>
      <c r="R29" s="254"/>
      <c r="S29" s="359"/>
      <c r="V29" s="257"/>
    </row>
    <row r="30" spans="1:26" ht="52" x14ac:dyDescent="0.6">
      <c r="A30" s="290"/>
      <c r="B30" s="260"/>
      <c r="C30" s="137" t="s">
        <v>333</v>
      </c>
      <c r="D30" s="134" t="s">
        <v>304</v>
      </c>
      <c r="E30" s="277"/>
      <c r="F30" s="260"/>
      <c r="G30" s="260"/>
      <c r="H30" s="260"/>
      <c r="I30" s="251"/>
      <c r="J30" s="251"/>
      <c r="K30" s="251"/>
      <c r="L30" s="251"/>
      <c r="M30" s="251"/>
      <c r="N30" s="251"/>
      <c r="O30" s="266"/>
      <c r="P30" s="305"/>
      <c r="Q30" s="254"/>
      <c r="R30" s="254"/>
      <c r="S30" s="359"/>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82"/>
      <c r="R31" s="282"/>
      <c r="S31" s="359"/>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306</v>
      </c>
      <c r="J32" s="250" t="s">
        <v>307</v>
      </c>
      <c r="K32" s="250" t="s">
        <v>308</v>
      </c>
      <c r="L32" s="250" t="s">
        <v>309</v>
      </c>
      <c r="M32" s="250" t="s">
        <v>310</v>
      </c>
      <c r="N32" s="250" t="s">
        <v>279</v>
      </c>
      <c r="O32" s="265" t="s">
        <v>830</v>
      </c>
      <c r="P32" s="304" t="s">
        <v>304</v>
      </c>
      <c r="Q32" s="269"/>
      <c r="R32" s="269" t="s">
        <v>337</v>
      </c>
      <c r="S32" s="359"/>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70"/>
      <c r="R33" s="270"/>
      <c r="S33" s="359"/>
      <c r="V33" s="257"/>
    </row>
    <row r="34" spans="1:26" ht="52" x14ac:dyDescent="0.6">
      <c r="A34" s="290"/>
      <c r="B34" s="260"/>
      <c r="C34" s="140" t="s">
        <v>339</v>
      </c>
      <c r="D34" s="134" t="s">
        <v>305</v>
      </c>
      <c r="E34" s="277"/>
      <c r="F34" s="260"/>
      <c r="G34" s="260"/>
      <c r="H34" s="260"/>
      <c r="I34" s="251"/>
      <c r="J34" s="251"/>
      <c r="K34" s="251"/>
      <c r="L34" s="251"/>
      <c r="M34" s="251"/>
      <c r="N34" s="251"/>
      <c r="O34" s="266"/>
      <c r="P34" s="305"/>
      <c r="Q34" s="270"/>
      <c r="R34" s="270"/>
      <c r="S34" s="359"/>
      <c r="V34" s="257"/>
    </row>
    <row r="35" spans="1:26" ht="52" x14ac:dyDescent="0.6">
      <c r="A35" s="290"/>
      <c r="B35" s="260"/>
      <c r="C35" s="140" t="s">
        <v>340</v>
      </c>
      <c r="D35" s="134" t="s">
        <v>304</v>
      </c>
      <c r="E35" s="277"/>
      <c r="F35" s="260"/>
      <c r="G35" s="260"/>
      <c r="H35" s="260"/>
      <c r="I35" s="251"/>
      <c r="J35" s="251"/>
      <c r="K35" s="251"/>
      <c r="L35" s="251"/>
      <c r="M35" s="251"/>
      <c r="N35" s="251"/>
      <c r="O35" s="266"/>
      <c r="P35" s="305"/>
      <c r="Q35" s="270"/>
      <c r="R35" s="270"/>
      <c r="S35" s="359"/>
      <c r="V35" s="257"/>
    </row>
    <row r="36" spans="1:26" ht="52" x14ac:dyDescent="0.6">
      <c r="A36" s="290"/>
      <c r="B36" s="260"/>
      <c r="C36" s="140" t="s">
        <v>341</v>
      </c>
      <c r="D36" s="134" t="s">
        <v>305</v>
      </c>
      <c r="E36" s="277"/>
      <c r="F36" s="260"/>
      <c r="G36" s="260"/>
      <c r="H36" s="260"/>
      <c r="I36" s="251"/>
      <c r="J36" s="251"/>
      <c r="K36" s="251"/>
      <c r="L36" s="251"/>
      <c r="M36" s="251"/>
      <c r="N36" s="251"/>
      <c r="O36" s="266"/>
      <c r="P36" s="305"/>
      <c r="Q36" s="270"/>
      <c r="R36" s="270"/>
      <c r="S36" s="359"/>
      <c r="V36" s="257"/>
    </row>
    <row r="37" spans="1:26" x14ac:dyDescent="0.6">
      <c r="A37" s="290"/>
      <c r="B37" s="260"/>
      <c r="C37" s="140" t="s">
        <v>342</v>
      </c>
      <c r="D37" s="134" t="s">
        <v>304</v>
      </c>
      <c r="E37" s="277"/>
      <c r="F37" s="260"/>
      <c r="G37" s="260"/>
      <c r="H37" s="260"/>
      <c r="I37" s="251"/>
      <c r="J37" s="251"/>
      <c r="K37" s="251"/>
      <c r="L37" s="251"/>
      <c r="M37" s="251"/>
      <c r="N37" s="251"/>
      <c r="O37" s="266"/>
      <c r="P37" s="305"/>
      <c r="Q37" s="270"/>
      <c r="R37" s="270"/>
      <c r="S37" s="359"/>
      <c r="V37" s="257"/>
    </row>
    <row r="38" spans="1:26" ht="52" x14ac:dyDescent="0.6">
      <c r="A38" s="290"/>
      <c r="B38" s="260"/>
      <c r="C38" s="140" t="s">
        <v>343</v>
      </c>
      <c r="D38" s="134" t="s">
        <v>304</v>
      </c>
      <c r="E38" s="277"/>
      <c r="F38" s="260"/>
      <c r="G38" s="260"/>
      <c r="H38" s="260"/>
      <c r="I38" s="251"/>
      <c r="J38" s="251"/>
      <c r="K38" s="251"/>
      <c r="L38" s="251"/>
      <c r="M38" s="251"/>
      <c r="N38" s="251"/>
      <c r="O38" s="266"/>
      <c r="P38" s="305"/>
      <c r="Q38" s="270"/>
      <c r="R38" s="270"/>
      <c r="S38" s="359"/>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71"/>
      <c r="R39" s="271"/>
      <c r="S39" s="359"/>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50" t="s">
        <v>306</v>
      </c>
      <c r="J40" s="250" t="s">
        <v>439</v>
      </c>
      <c r="K40" s="250" t="s">
        <v>346</v>
      </c>
      <c r="L40" s="250" t="s">
        <v>309</v>
      </c>
      <c r="M40" s="250" t="s">
        <v>310</v>
      </c>
      <c r="N40" s="250" t="s">
        <v>279</v>
      </c>
      <c r="O40" s="265" t="s">
        <v>831</v>
      </c>
      <c r="P40" s="250" t="s">
        <v>305</v>
      </c>
      <c r="Q40" s="269"/>
      <c r="R40" s="253" t="s">
        <v>446</v>
      </c>
      <c r="S40" s="359"/>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51"/>
      <c r="J41" s="251"/>
      <c r="K41" s="251"/>
      <c r="L41" s="251"/>
      <c r="M41" s="251"/>
      <c r="N41" s="251"/>
      <c r="O41" s="266"/>
      <c r="P41" s="251"/>
      <c r="Q41" s="270"/>
      <c r="R41" s="254"/>
      <c r="S41" s="359"/>
      <c r="V41" s="257"/>
    </row>
    <row r="42" spans="1:26" ht="52" x14ac:dyDescent="0.6">
      <c r="A42" s="290"/>
      <c r="B42" s="260"/>
      <c r="C42" s="137" t="s">
        <v>349</v>
      </c>
      <c r="D42" s="134" t="s">
        <v>305</v>
      </c>
      <c r="E42" s="277"/>
      <c r="F42" s="260"/>
      <c r="G42" s="260"/>
      <c r="H42" s="260"/>
      <c r="I42" s="251"/>
      <c r="J42" s="251"/>
      <c r="K42" s="251"/>
      <c r="L42" s="251"/>
      <c r="M42" s="251"/>
      <c r="N42" s="251"/>
      <c r="O42" s="266"/>
      <c r="P42" s="251"/>
      <c r="Q42" s="270"/>
      <c r="R42" s="254"/>
      <c r="S42" s="359"/>
      <c r="V42" s="257"/>
    </row>
    <row r="43" spans="1:26" ht="78" x14ac:dyDescent="0.6">
      <c r="A43" s="290"/>
      <c r="B43" s="260"/>
      <c r="C43" s="137" t="s">
        <v>350</v>
      </c>
      <c r="D43" s="134" t="s">
        <v>304</v>
      </c>
      <c r="E43" s="277"/>
      <c r="F43" s="260"/>
      <c r="G43" s="260"/>
      <c r="H43" s="260"/>
      <c r="I43" s="251"/>
      <c r="J43" s="251"/>
      <c r="K43" s="251"/>
      <c r="L43" s="251"/>
      <c r="M43" s="251"/>
      <c r="N43" s="251"/>
      <c r="O43" s="266"/>
      <c r="P43" s="251"/>
      <c r="Q43" s="270"/>
      <c r="R43" s="254"/>
      <c r="S43" s="359"/>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70"/>
      <c r="R44" s="254"/>
      <c r="S44" s="359"/>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71"/>
      <c r="R45" s="282"/>
      <c r="S45" s="359"/>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1</v>
      </c>
      <c r="H46" s="259">
        <f ca="1">COUNTIFS(INDIRECT("RAG!$C$"&amp;$V12&amp;":$BB$"&amp;$V12),H$11,RAG!$C$3:$BB$3,$B46)</f>
        <v>4</v>
      </c>
      <c r="I46" s="250" t="s">
        <v>306</v>
      </c>
      <c r="J46" s="250" t="s">
        <v>307</v>
      </c>
      <c r="K46" s="250" t="s">
        <v>308</v>
      </c>
      <c r="L46" s="250" t="s">
        <v>309</v>
      </c>
      <c r="M46" s="250" t="s">
        <v>310</v>
      </c>
      <c r="N46" s="250" t="s">
        <v>283</v>
      </c>
      <c r="O46" s="265" t="s">
        <v>832</v>
      </c>
      <c r="P46" s="304" t="s">
        <v>305</v>
      </c>
      <c r="Q46" s="253" t="s">
        <v>689</v>
      </c>
      <c r="R46" s="253" t="s">
        <v>337</v>
      </c>
      <c r="S46" s="359"/>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59"/>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59"/>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59"/>
      <c r="V49" s="257"/>
    </row>
    <row r="50" spans="1:26" ht="346.7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59"/>
      <c r="V50" s="272"/>
    </row>
    <row r="51" spans="1:26" ht="130" x14ac:dyDescent="0.6">
      <c r="A51" s="289" t="s">
        <v>95</v>
      </c>
      <c r="B51" s="259" t="s">
        <v>120</v>
      </c>
      <c r="C51" s="136" t="s">
        <v>359</v>
      </c>
      <c r="D51" s="133" t="s">
        <v>305</v>
      </c>
      <c r="E51" s="276" t="s">
        <v>305</v>
      </c>
      <c r="F51" s="259">
        <f ca="1">COUNTIFS(INDIRECT("RAG!$C$"&amp;$V12&amp;":$BB$"&amp;$V12),F$11,RAG!$C$3:$BB$3,$B51)</f>
        <v>0</v>
      </c>
      <c r="G51" s="259">
        <f ca="1">COUNTIFS(INDIRECT("RAG!$C$"&amp;$V12&amp;":$BB$"&amp;$V12),G$11,RAG!$C$3:$BB$3,$B51)</f>
        <v>1</v>
      </c>
      <c r="H51" s="259">
        <f ca="1">COUNTIFS(INDIRECT("RAG!$C$"&amp;$V12&amp;":$BB$"&amp;$V12),H$11,RAG!$C$3:$BB$3,$B51)</f>
        <v>3</v>
      </c>
      <c r="I51" s="292" t="s">
        <v>249</v>
      </c>
      <c r="J51" s="292" t="s">
        <v>249</v>
      </c>
      <c r="K51" s="292" t="s">
        <v>249</v>
      </c>
      <c r="L51" s="292" t="s">
        <v>249</v>
      </c>
      <c r="M51" s="292" t="s">
        <v>249</v>
      </c>
      <c r="N51" s="292" t="s">
        <v>280</v>
      </c>
      <c r="O51" s="265" t="s">
        <v>833</v>
      </c>
      <c r="P51" s="292" t="s">
        <v>304</v>
      </c>
      <c r="Q51" s="253"/>
      <c r="R51" s="253" t="s">
        <v>361</v>
      </c>
      <c r="S51" s="359"/>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6.65" customHeight="1" thickBot="1" x14ac:dyDescent="0.65">
      <c r="A52" s="291"/>
      <c r="B52" s="261"/>
      <c r="C52" s="138" t="s">
        <v>362</v>
      </c>
      <c r="D52" s="134" t="s">
        <v>305</v>
      </c>
      <c r="E52" s="278"/>
      <c r="F52" s="261"/>
      <c r="G52" s="261"/>
      <c r="H52" s="261"/>
      <c r="I52" s="294"/>
      <c r="J52" s="294"/>
      <c r="K52" s="294"/>
      <c r="L52" s="294"/>
      <c r="M52" s="294"/>
      <c r="N52" s="294"/>
      <c r="O52" s="288"/>
      <c r="P52" s="294"/>
      <c r="Q52" s="282"/>
      <c r="R52" s="282"/>
      <c r="S52" s="359"/>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50" t="s">
        <v>306</v>
      </c>
      <c r="J53" s="250" t="s">
        <v>307</v>
      </c>
      <c r="K53" s="250" t="s">
        <v>308</v>
      </c>
      <c r="L53" s="250" t="s">
        <v>309</v>
      </c>
      <c r="M53" s="250" t="s">
        <v>310</v>
      </c>
      <c r="N53" s="250" t="s">
        <v>279</v>
      </c>
      <c r="O53" s="265" t="s">
        <v>528</v>
      </c>
      <c r="P53" s="250" t="s">
        <v>304</v>
      </c>
      <c r="Q53" s="269"/>
      <c r="R53" s="253" t="s">
        <v>529</v>
      </c>
      <c r="S53" s="358"/>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58"/>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58"/>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58"/>
      <c r="V56" s="257"/>
    </row>
    <row r="57" spans="1:26" ht="36"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58"/>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279</v>
      </c>
      <c r="O58" s="265" t="s">
        <v>452</v>
      </c>
      <c r="P58" s="250" t="s">
        <v>304</v>
      </c>
      <c r="Q58" s="269"/>
      <c r="R58" s="269"/>
      <c r="S58" s="359"/>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70"/>
      <c r="S59" s="359"/>
      <c r="V59" s="257"/>
    </row>
    <row r="60" spans="1:26" ht="78.5" thickBot="1" x14ac:dyDescent="0.65">
      <c r="A60" s="291"/>
      <c r="B60" s="261"/>
      <c r="C60" s="145" t="s">
        <v>373</v>
      </c>
      <c r="D60" s="134" t="s">
        <v>304</v>
      </c>
      <c r="E60" s="294"/>
      <c r="F60" s="285"/>
      <c r="G60" s="285"/>
      <c r="H60" s="285"/>
      <c r="I60" s="268"/>
      <c r="J60" s="268"/>
      <c r="K60" s="268"/>
      <c r="L60" s="268"/>
      <c r="M60" s="268"/>
      <c r="N60" s="268"/>
      <c r="O60" s="267"/>
      <c r="P60" s="268"/>
      <c r="Q60" s="271"/>
      <c r="R60" s="271"/>
      <c r="S60" s="359"/>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59"/>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59"/>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59"/>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59"/>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59"/>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59"/>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59"/>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59"/>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58"/>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58"/>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58"/>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58"/>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58"/>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58"/>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58"/>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50" t="s">
        <v>249</v>
      </c>
      <c r="J76" s="250" t="s">
        <v>249</v>
      </c>
      <c r="K76" s="250" t="s">
        <v>249</v>
      </c>
      <c r="L76" s="250" t="s">
        <v>249</v>
      </c>
      <c r="M76" s="250" t="s">
        <v>249</v>
      </c>
      <c r="N76" s="250" t="s">
        <v>280</v>
      </c>
      <c r="O76" s="295" t="s">
        <v>559</v>
      </c>
      <c r="P76" s="250" t="s">
        <v>304</v>
      </c>
      <c r="Q76" s="269"/>
      <c r="R76" s="253" t="s">
        <v>430</v>
      </c>
      <c r="S76" s="359"/>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51"/>
      <c r="J77" s="251"/>
      <c r="K77" s="251"/>
      <c r="L77" s="251"/>
      <c r="M77" s="251"/>
      <c r="N77" s="251"/>
      <c r="O77" s="296"/>
      <c r="P77" s="251"/>
      <c r="Q77" s="270"/>
      <c r="R77" s="254"/>
      <c r="S77" s="359"/>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54"/>
      <c r="S78" s="359"/>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54"/>
      <c r="S79" s="359"/>
      <c r="V79" s="257"/>
    </row>
    <row r="80" spans="1:26" ht="244.75" customHeight="1" thickBot="1" x14ac:dyDescent="0.65">
      <c r="A80" s="291"/>
      <c r="B80" s="261"/>
      <c r="C80" s="146" t="s">
        <v>399</v>
      </c>
      <c r="D80" s="134" t="s">
        <v>304</v>
      </c>
      <c r="E80" s="294"/>
      <c r="F80" s="285"/>
      <c r="G80" s="285"/>
      <c r="H80" s="285"/>
      <c r="I80" s="268"/>
      <c r="J80" s="268"/>
      <c r="K80" s="268"/>
      <c r="L80" s="268"/>
      <c r="M80" s="268"/>
      <c r="N80" s="268"/>
      <c r="O80" s="297"/>
      <c r="P80" s="268"/>
      <c r="Q80" s="271"/>
      <c r="R80" s="282"/>
      <c r="S80" s="359"/>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308</v>
      </c>
      <c r="L81" s="250" t="s">
        <v>309</v>
      </c>
      <c r="M81" s="250" t="s">
        <v>310</v>
      </c>
      <c r="N81" s="250" t="s">
        <v>279</v>
      </c>
      <c r="O81" s="265" t="s">
        <v>834</v>
      </c>
      <c r="P81" s="250" t="s">
        <v>304</v>
      </c>
      <c r="Q81" s="269"/>
      <c r="R81" s="269"/>
      <c r="S81" s="359"/>
      <c r="V81" s="256"/>
      <c r="Z81" s="113" t="str">
        <f>IF(R81&gt;0,B81&amp;":"&amp;R81&amp;"
","")</f>
        <v/>
      </c>
    </row>
    <row r="82" spans="1:26" x14ac:dyDescent="0.6">
      <c r="A82" s="274"/>
      <c r="B82" s="260"/>
      <c r="C82" s="140" t="s">
        <v>402</v>
      </c>
      <c r="D82" s="134" t="s">
        <v>305</v>
      </c>
      <c r="E82" s="277"/>
      <c r="F82" s="260"/>
      <c r="G82" s="260"/>
      <c r="H82" s="260"/>
      <c r="I82" s="251"/>
      <c r="J82" s="251"/>
      <c r="K82" s="251"/>
      <c r="L82" s="251"/>
      <c r="M82" s="251"/>
      <c r="N82" s="251"/>
      <c r="O82" s="266"/>
      <c r="P82" s="251"/>
      <c r="Q82" s="270"/>
      <c r="R82" s="270"/>
      <c r="S82" s="359"/>
      <c r="V82" s="257"/>
    </row>
    <row r="83" spans="1:26" x14ac:dyDescent="0.6">
      <c r="A83" s="274"/>
      <c r="B83" s="260"/>
      <c r="C83" s="140" t="s">
        <v>403</v>
      </c>
      <c r="D83" s="134" t="s">
        <v>304</v>
      </c>
      <c r="E83" s="277"/>
      <c r="F83" s="260"/>
      <c r="G83" s="260"/>
      <c r="H83" s="260"/>
      <c r="I83" s="251"/>
      <c r="J83" s="251"/>
      <c r="K83" s="251"/>
      <c r="L83" s="251"/>
      <c r="M83" s="251"/>
      <c r="N83" s="251"/>
      <c r="O83" s="266"/>
      <c r="P83" s="251"/>
      <c r="Q83" s="270"/>
      <c r="R83" s="270"/>
      <c r="S83" s="359"/>
      <c r="V83" s="257"/>
    </row>
    <row r="84" spans="1:26" x14ac:dyDescent="0.6">
      <c r="A84" s="274"/>
      <c r="B84" s="260"/>
      <c r="C84" s="147" t="s">
        <v>404</v>
      </c>
      <c r="D84" s="134" t="s">
        <v>304</v>
      </c>
      <c r="E84" s="277"/>
      <c r="F84" s="260"/>
      <c r="G84" s="260"/>
      <c r="H84" s="260"/>
      <c r="I84" s="251"/>
      <c r="J84" s="251"/>
      <c r="K84" s="251"/>
      <c r="L84" s="251"/>
      <c r="M84" s="251"/>
      <c r="N84" s="251"/>
      <c r="O84" s="266"/>
      <c r="P84" s="251"/>
      <c r="Q84" s="270"/>
      <c r="R84" s="270"/>
      <c r="S84" s="359"/>
      <c r="V84" s="257"/>
    </row>
    <row r="85" spans="1:26" ht="78" x14ac:dyDescent="0.6">
      <c r="A85" s="274"/>
      <c r="B85" s="260"/>
      <c r="C85" s="147" t="s">
        <v>405</v>
      </c>
      <c r="D85" s="134" t="s">
        <v>304</v>
      </c>
      <c r="E85" s="277"/>
      <c r="F85" s="260"/>
      <c r="G85" s="260"/>
      <c r="H85" s="260"/>
      <c r="I85" s="251"/>
      <c r="J85" s="251"/>
      <c r="K85" s="251"/>
      <c r="L85" s="251"/>
      <c r="M85" s="251"/>
      <c r="N85" s="251"/>
      <c r="O85" s="266"/>
      <c r="P85" s="251"/>
      <c r="Q85" s="270"/>
      <c r="R85" s="270"/>
      <c r="S85" s="359"/>
      <c r="V85" s="257"/>
    </row>
    <row r="86" spans="1:26" ht="78" x14ac:dyDescent="0.6">
      <c r="A86" s="274"/>
      <c r="B86" s="260"/>
      <c r="C86" s="147" t="s">
        <v>406</v>
      </c>
      <c r="D86" s="134" t="s">
        <v>305</v>
      </c>
      <c r="E86" s="277"/>
      <c r="F86" s="260"/>
      <c r="G86" s="260"/>
      <c r="H86" s="260"/>
      <c r="I86" s="251"/>
      <c r="J86" s="251"/>
      <c r="K86" s="251"/>
      <c r="L86" s="251"/>
      <c r="M86" s="251"/>
      <c r="N86" s="251"/>
      <c r="O86" s="266"/>
      <c r="P86" s="251"/>
      <c r="Q86" s="270"/>
      <c r="R86" s="270"/>
      <c r="S86" s="359"/>
      <c r="V86" s="257"/>
    </row>
    <row r="87" spans="1:26" ht="52.5" thickBot="1" x14ac:dyDescent="0.65">
      <c r="A87" s="280"/>
      <c r="B87" s="261"/>
      <c r="C87" s="145" t="s">
        <v>407</v>
      </c>
      <c r="D87" s="134" t="s">
        <v>304</v>
      </c>
      <c r="E87" s="278"/>
      <c r="F87" s="261"/>
      <c r="G87" s="261"/>
      <c r="H87" s="261"/>
      <c r="I87" s="268"/>
      <c r="J87" s="268"/>
      <c r="K87" s="268"/>
      <c r="L87" s="268"/>
      <c r="M87" s="268"/>
      <c r="N87" s="268"/>
      <c r="O87" s="267"/>
      <c r="P87" s="268"/>
      <c r="Q87" s="271"/>
      <c r="R87" s="271"/>
      <c r="S87" s="359"/>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59"/>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59"/>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59"/>
      <c r="V90" s="257"/>
    </row>
    <row r="91" spans="1:26" ht="273.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59"/>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c r="S92" s="155"/>
    </row>
    <row r="93" spans="1:26" x14ac:dyDescent="0.6">
      <c r="E93" s="154"/>
      <c r="F93" s="154"/>
      <c r="G93" s="154"/>
      <c r="H93" s="154"/>
      <c r="I93" s="154"/>
      <c r="J93" s="154"/>
      <c r="K93" s="154"/>
      <c r="L93" s="154"/>
      <c r="M93" s="154"/>
      <c r="N93" s="154"/>
      <c r="O93" s="154"/>
      <c r="P93" s="154"/>
      <c r="Q93" s="154"/>
      <c r="R93" s="154"/>
      <c r="S93" s="155"/>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6"/>
    </row>
  </sheetData>
  <sheetProtection algorithmName="SHA-512" hashValue="O2fdxwIpMjp/93K+DnQ/L/NN02VQMF7K3wVf1FrfEixbFn9ZzsWCInHbiw5RDdhUF57uSselQMiYXzMXW563pQ==" saltValue="5FQKVO4niWWTIAZNFjS3xw==" spinCount="100000" sheet="1" objects="1" scenarios="1"/>
  <autoFilter ref="A11:Q91" xr:uid="{D2C47CAF-421C-4D58-AA7A-22430CCF83D7}"/>
  <mergeCells count="262">
    <mergeCell ref="S69:S75"/>
    <mergeCell ref="S76:S80"/>
    <mergeCell ref="S81:S87"/>
    <mergeCell ref="S88:S91"/>
    <mergeCell ref="S22:S23"/>
    <mergeCell ref="S24:S31"/>
    <mergeCell ref="S32:S39"/>
    <mergeCell ref="S40:S45"/>
    <mergeCell ref="S46:S50"/>
    <mergeCell ref="S51:S52"/>
    <mergeCell ref="S53:S57"/>
    <mergeCell ref="S58:S60"/>
    <mergeCell ref="S61:S68"/>
    <mergeCell ref="S12:S21"/>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045" priority="1">
      <formula>$D12="No"</formula>
    </cfRule>
  </conditionalFormatting>
  <conditionalFormatting sqref="F12:F91">
    <cfRule type="cellIs" dxfId="1044" priority="4" operator="greaterThan">
      <formula>0</formula>
    </cfRule>
  </conditionalFormatting>
  <conditionalFormatting sqref="G12:G91">
    <cfRule type="cellIs" dxfId="1043" priority="3" operator="greaterThan">
      <formula>0</formula>
    </cfRule>
  </conditionalFormatting>
  <conditionalFormatting sqref="H12:H91">
    <cfRule type="cellIs" dxfId="1042" priority="2" operator="greaterThan">
      <formula>0</formula>
    </cfRule>
  </conditionalFormatting>
  <conditionalFormatting sqref="N12">
    <cfRule type="cellIs" dxfId="1041" priority="14" operator="equal">
      <formula>"Minor Negative"</formula>
    </cfRule>
    <cfRule type="cellIs" dxfId="1040" priority="15" operator="equal">
      <formula>"Significant Negative"</formula>
    </cfRule>
    <cfRule type="cellIs" dxfId="1039" priority="16" operator="equal">
      <formula>"Minor Positive"</formula>
    </cfRule>
    <cfRule type="cellIs" dxfId="1038" priority="17" operator="equal">
      <formula>"Significant Positive"</formula>
    </cfRule>
    <cfRule type="cellIs" dxfId="1037" priority="18" operator="equal">
      <formula>"Neutral"</formula>
    </cfRule>
  </conditionalFormatting>
  <conditionalFormatting sqref="N22">
    <cfRule type="cellIs" dxfId="1036" priority="8" operator="equal">
      <formula>"Significant Negative"</formula>
    </cfRule>
    <cfRule type="cellIs" dxfId="1035" priority="9" operator="equal">
      <formula>"Minor Negative"</formula>
    </cfRule>
    <cfRule type="cellIs" dxfId="1034" priority="10" operator="equal">
      <formula>"Uncertain"</formula>
    </cfRule>
    <cfRule type="cellIs" dxfId="1033" priority="11" operator="equal">
      <formula>"Neutral"</formula>
    </cfRule>
    <cfRule type="cellIs" dxfId="1032" priority="12" operator="equal">
      <formula>"Minor Positive"</formula>
    </cfRule>
    <cfRule type="cellIs" dxfId="1031" priority="13" operator="equal">
      <formula>"Significant Positive"</formula>
    </cfRule>
  </conditionalFormatting>
  <conditionalFormatting sqref="N24">
    <cfRule type="cellIs" dxfId="1030" priority="101" operator="equal">
      <formula>"Significant Positive"</formula>
    </cfRule>
    <cfRule type="cellIs" dxfId="1029" priority="100" operator="equal">
      <formula>"Minor Positive"</formula>
    </cfRule>
    <cfRule type="cellIs" dxfId="1028" priority="99" operator="equal">
      <formula>"Neutral"</formula>
    </cfRule>
    <cfRule type="cellIs" dxfId="1027" priority="96" operator="equal">
      <formula>"Significant Negative"</formula>
    </cfRule>
    <cfRule type="cellIs" dxfId="1026" priority="97" operator="equal">
      <formula>"Minor Negative"</formula>
    </cfRule>
    <cfRule type="cellIs" dxfId="1025" priority="98" operator="equal">
      <formula>"Uncertain"</formula>
    </cfRule>
  </conditionalFormatting>
  <conditionalFormatting sqref="N32">
    <cfRule type="cellIs" dxfId="1024" priority="106" operator="equal">
      <formula>"Minor Positive"</formula>
    </cfRule>
    <cfRule type="cellIs" dxfId="1023" priority="105" operator="equal">
      <formula>"Neutral"</formula>
    </cfRule>
    <cfRule type="cellIs" dxfId="1022" priority="104" operator="equal">
      <formula>"Uncertain"</formula>
    </cfRule>
    <cfRule type="cellIs" dxfId="1021" priority="103" operator="equal">
      <formula>"Minor Negative"</formula>
    </cfRule>
    <cfRule type="cellIs" dxfId="1020" priority="102" operator="equal">
      <formula>"Significant Negative"</formula>
    </cfRule>
    <cfRule type="cellIs" dxfId="1019" priority="107" operator="equal">
      <formula>"Significant Positive"</formula>
    </cfRule>
  </conditionalFormatting>
  <conditionalFormatting sqref="N40">
    <cfRule type="cellIs" dxfId="1018" priority="66" operator="equal">
      <formula>"Uncertain"</formula>
    </cfRule>
    <cfRule type="cellIs" dxfId="1017" priority="67" operator="equal">
      <formula>"Neutral"</formula>
    </cfRule>
    <cfRule type="cellIs" dxfId="1016" priority="68" operator="equal">
      <formula>"Minor Positive"</formula>
    </cfRule>
    <cfRule type="cellIs" dxfId="1015" priority="69" operator="equal">
      <formula>"Significant Positive"</formula>
    </cfRule>
    <cfRule type="cellIs" dxfId="1014" priority="64" operator="equal">
      <formula>"Significant Negative"</formula>
    </cfRule>
    <cfRule type="cellIs" dxfId="1013" priority="65" operator="equal">
      <formula>"Minor Negative"</formula>
    </cfRule>
  </conditionalFormatting>
  <conditionalFormatting sqref="N46">
    <cfRule type="cellIs" dxfId="1012" priority="112" operator="equal">
      <formula>"Minor Positive"</formula>
    </cfRule>
    <cfRule type="cellIs" dxfId="1011" priority="113" operator="equal">
      <formula>"Significant Positive"</formula>
    </cfRule>
    <cfRule type="cellIs" dxfId="1010" priority="108" operator="equal">
      <formula>"Significant Negative"</formula>
    </cfRule>
    <cfRule type="cellIs" dxfId="1009" priority="109" operator="equal">
      <formula>"Minor Negative"</formula>
    </cfRule>
    <cfRule type="cellIs" dxfId="1008" priority="110" operator="equal">
      <formula>"Uncertain"</formula>
    </cfRule>
    <cfRule type="cellIs" dxfId="1007" priority="111" operator="equal">
      <formula>"Neutral"</formula>
    </cfRule>
  </conditionalFormatting>
  <conditionalFormatting sqref="N51">
    <cfRule type="cellIs" dxfId="1006" priority="114" operator="equal">
      <formula>"Significant Negative"</formula>
    </cfRule>
    <cfRule type="cellIs" dxfId="1005" priority="115" operator="equal">
      <formula>"Minor Negative"</formula>
    </cfRule>
    <cfRule type="cellIs" dxfId="1004" priority="116" operator="equal">
      <formula>"Uncertain"</formula>
    </cfRule>
    <cfRule type="cellIs" dxfId="1003" priority="117" operator="equal">
      <formula>"Neutral"</formula>
    </cfRule>
    <cfRule type="cellIs" dxfId="1002" priority="119" operator="equal">
      <formula>"Significant Positive"</formula>
    </cfRule>
    <cfRule type="cellIs" dxfId="1001" priority="118" operator="equal">
      <formula>"Minor Positive"</formula>
    </cfRule>
  </conditionalFormatting>
  <conditionalFormatting sqref="N53">
    <cfRule type="cellIs" dxfId="1000" priority="123" operator="equal">
      <formula>"Neutral"</formula>
    </cfRule>
    <cfRule type="cellIs" dxfId="999" priority="122" operator="equal">
      <formula>"Uncertain"</formula>
    </cfRule>
    <cfRule type="cellIs" dxfId="998" priority="121" operator="equal">
      <formula>"Minor Negative"</formula>
    </cfRule>
    <cfRule type="cellIs" dxfId="997" priority="120" operator="equal">
      <formula>"Significant Negative"</formula>
    </cfRule>
    <cfRule type="cellIs" dxfId="996" priority="124" operator="equal">
      <formula>"Minor Positive"</formula>
    </cfRule>
    <cfRule type="cellIs" dxfId="995" priority="125" operator="equal">
      <formula>"Significant Positive"</formula>
    </cfRule>
  </conditionalFormatting>
  <conditionalFormatting sqref="N58">
    <cfRule type="cellIs" dxfId="994" priority="41" operator="equal">
      <formula>"Significant Negative"</formula>
    </cfRule>
    <cfRule type="cellIs" dxfId="993" priority="42" operator="equal">
      <formula>"Minor Negative"</formula>
    </cfRule>
    <cfRule type="cellIs" dxfId="992" priority="43" operator="equal">
      <formula>"Uncertain"</formula>
    </cfRule>
    <cfRule type="cellIs" dxfId="991" priority="44" operator="equal">
      <formula>"Neutral"</formula>
    </cfRule>
    <cfRule type="cellIs" dxfId="990" priority="45" operator="equal">
      <formula>"Minor Positive"</formula>
    </cfRule>
    <cfRule type="cellIs" dxfId="989" priority="46" operator="equal">
      <formula>"Significant Positive"</formula>
    </cfRule>
  </conditionalFormatting>
  <conditionalFormatting sqref="N61">
    <cfRule type="cellIs" dxfId="988" priority="22" operator="equal">
      <formula>"Neutral"</formula>
    </cfRule>
    <cfRule type="cellIs" dxfId="987" priority="23" operator="equal">
      <formula>"Minor Positive"</formula>
    </cfRule>
    <cfRule type="cellIs" dxfId="986" priority="24" operator="equal">
      <formula>"Significant Positive"</formula>
    </cfRule>
    <cfRule type="cellIs" dxfId="985" priority="19" operator="equal">
      <formula>"Significant Negative"</formula>
    </cfRule>
    <cfRule type="cellIs" dxfId="984" priority="20" operator="equal">
      <formula>"Minor Negative"</formula>
    </cfRule>
    <cfRule type="cellIs" dxfId="983" priority="21" operator="equal">
      <formula>"Uncertain"</formula>
    </cfRule>
  </conditionalFormatting>
  <conditionalFormatting sqref="N69">
    <cfRule type="cellIs" dxfId="982" priority="49" operator="equal">
      <formula>"Uncertain"</formula>
    </cfRule>
    <cfRule type="cellIs" dxfId="981" priority="50" operator="equal">
      <formula>"Neutral"</formula>
    </cfRule>
    <cfRule type="cellIs" dxfId="980" priority="51" operator="equal">
      <formula>"Minor Positive"</formula>
    </cfRule>
    <cfRule type="cellIs" dxfId="979" priority="52" operator="equal">
      <formula>"Significant Positive"</formula>
    </cfRule>
    <cfRule type="cellIs" dxfId="978" priority="47" operator="equal">
      <formula>"Significant Negative"</formula>
    </cfRule>
    <cfRule type="cellIs" dxfId="977" priority="48" operator="equal">
      <formula>"Minor Negative"</formula>
    </cfRule>
  </conditionalFormatting>
  <conditionalFormatting sqref="N76">
    <cfRule type="cellIs" dxfId="976" priority="144" operator="equal">
      <formula>"Significant Negative"</formula>
    </cfRule>
    <cfRule type="cellIs" dxfId="975" priority="145" operator="equal">
      <formula>"Minor Negative"</formula>
    </cfRule>
    <cfRule type="cellIs" dxfId="974" priority="146" operator="equal">
      <formula>"Uncertain"</formula>
    </cfRule>
    <cfRule type="cellIs" dxfId="973" priority="147" operator="equal">
      <formula>"Neutral"</formula>
    </cfRule>
    <cfRule type="cellIs" dxfId="972" priority="148" operator="equal">
      <formula>"Minor Positive"</formula>
    </cfRule>
    <cfRule type="cellIs" dxfId="971" priority="149" operator="equal">
      <formula>"Significant Positive"</formula>
    </cfRule>
  </conditionalFormatting>
  <conditionalFormatting sqref="N81">
    <cfRule type="cellIs" dxfId="970" priority="150" operator="equal">
      <formula>"Significant Negative"</formula>
    </cfRule>
    <cfRule type="cellIs" dxfId="969" priority="151" operator="equal">
      <formula>"Minor Negative"</formula>
    </cfRule>
    <cfRule type="cellIs" dxfId="968" priority="152" operator="equal">
      <formula>"Uncertain"</formula>
    </cfRule>
    <cfRule type="cellIs" dxfId="967" priority="153" operator="equal">
      <formula>"Neutral"</formula>
    </cfRule>
    <cfRule type="cellIs" dxfId="966" priority="154" operator="equal">
      <formula>"Minor Positive"</formula>
    </cfRule>
    <cfRule type="cellIs" dxfId="965" priority="155" operator="equal">
      <formula>"Significant Positive"</formula>
    </cfRule>
  </conditionalFormatting>
  <conditionalFormatting sqref="N88">
    <cfRule type="cellIs" dxfId="964" priority="156" operator="equal">
      <formula>"Significant Negative"</formula>
    </cfRule>
    <cfRule type="cellIs" dxfId="963" priority="157" operator="equal">
      <formula>"Minor Negative"</formula>
    </cfRule>
    <cfRule type="cellIs" dxfId="962" priority="158" operator="equal">
      <formula>"Uncertain"</formula>
    </cfRule>
    <cfRule type="cellIs" dxfId="961" priority="159" operator="equal">
      <formula>"Neutral"</formula>
    </cfRule>
    <cfRule type="cellIs" dxfId="960" priority="160" operator="equal">
      <formula>"Minor Positive"</formula>
    </cfRule>
    <cfRule type="cellIs" dxfId="959" priority="161" operator="equal">
      <formula>"Significant Positive"</formula>
    </cfRule>
  </conditionalFormatting>
  <dataValidations count="10">
    <dataValidation type="list" allowBlank="1" showInputMessage="1" showErrorMessage="1" sqref="N81:N87" xr:uid="{BAAD6D37-8AF4-412E-9FB2-C1888964FAD0}">
      <formula1>"Significant Positive,Minor Positive,Neitral,Uncertain,Minor Negative, Significant Negative"</formula1>
    </dataValidation>
    <dataValidation type="list" allowBlank="1" showInputMessage="1" showErrorMessage="1" sqref="M22:M91" xr:uid="{BCBC35FD-8CB7-4F7A-A60C-FC6D528F33C4}">
      <formula1>"Permanent/Irreversible,Permanant/Reversible,Temporary/Irreversible,Temporary/Reversible,N/A"</formula1>
    </dataValidation>
    <dataValidation type="list" allowBlank="1" showInputMessage="1" showErrorMessage="1" sqref="P88:P91 P61:P68" xr:uid="{98E2C320-AAD6-43F7-A382-E8B683FE0D48}">
      <formula1>"Yes,No"</formula1>
    </dataValidation>
    <dataValidation type="list" allowBlank="1" showInputMessage="1" showErrorMessage="1" sqref="N88:N91 N12 N22:N80" xr:uid="{5C8B3D68-EFA6-42B1-8C88-ECB24E014F10}">
      <formula1>"Significant Positive,Minor Positive,Neutral,Uncertain,Minor Negative,Significant Negative"</formula1>
    </dataValidation>
    <dataValidation type="list" allowBlank="1" showInputMessage="1" showErrorMessage="1" sqref="L12 L22:L91" xr:uid="{E536C485-E35A-40E8-8993-7C8D2AABEC57}">
      <formula1>"Localised,District-wide,Regional,National,N/A"</formula1>
    </dataValidation>
    <dataValidation type="list" allowBlank="1" showInputMessage="1" showErrorMessage="1" sqref="K12 K22:K91" xr:uid="{637C2EAA-8ACF-4477-B923-4B81B4AB7D0B}">
      <formula1>"Short(&lt;5yrs),Short/Medium,Medium(10yrs),Medium/Long,Long(20+yrs),N/A"</formula1>
    </dataValidation>
    <dataValidation type="list" allowBlank="1" showInputMessage="1" showErrorMessage="1" sqref="J12 J22:J91" xr:uid="{8C7F30DB-4523-4CEE-A582-ABBB7FAEDB21}">
      <formula1>"Low,Medium,High,N/A"</formula1>
    </dataValidation>
    <dataValidation type="list" allowBlank="1" showInputMessage="1" showErrorMessage="1" sqref="I12:I91" xr:uid="{4039BB2F-2B6F-44E1-81BA-D22CEC6FC193}">
      <formula1>"Direct,Indirect,N/A"</formula1>
    </dataValidation>
    <dataValidation type="list" allowBlank="1" showInputMessage="1" showErrorMessage="1" sqref="D12:D91" xr:uid="{ED9E9D90-31B4-4F73-A411-CD4537C5ADF7}">
      <formula1>"Yes, No"</formula1>
    </dataValidation>
    <dataValidation type="list" allowBlank="1" showInputMessage="1" showErrorMessage="1" sqref="M12" xr:uid="{8486914E-8C12-49CF-9B2C-912B91A162E2}">
      <formula1>"Permenant/Irreversible,Permenant/Reversible,Temporary/Irreversible,Temporary/Reversible,N/A"</formula1>
    </dataValidation>
  </dataValidations>
  <pageMargins left="0.7" right="0.7" top="0.75" bottom="0.75" header="0.3" footer="0.3"/>
  <pageSetup orientation="portrait" horizontalDpi="4294967293" verticalDpi="4294967293"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16B18-90BE-4FE4-B469-89B16F367093}">
  <sheetPr codeName="Sheet41"/>
  <dimension ref="A1:Z94"/>
  <sheetViews>
    <sheetView showGridLines="0" zoomScale="42"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15.1796875" style="113" customWidth="1"/>
    <col min="5" max="5" width="15" style="113" bestFit="1" customWidth="1"/>
    <col min="6" max="8" width="7.453125" style="113" bestFit="1" customWidth="1"/>
    <col min="9" max="9" width="16.453125" style="113" bestFit="1" customWidth="1"/>
    <col min="10" max="10" width="16.54296875" style="113" bestFit="1" customWidth="1"/>
    <col min="11" max="11" width="14.453125" style="113" bestFit="1" customWidth="1"/>
    <col min="12" max="12" width="16.1796875" style="113" bestFit="1" customWidth="1"/>
    <col min="13" max="13" width="19.54296875" style="113" bestFit="1" customWidth="1"/>
    <col min="14" max="14" width="20.1796875" style="113" bestFit="1" customWidth="1"/>
    <col min="15" max="15" width="84.81640625" style="113" customWidth="1"/>
    <col min="16" max="16" width="16.54296875" style="113" customWidth="1"/>
    <col min="17" max="17" width="39.54296875" style="113" customWidth="1"/>
    <col min="18" max="18" width="49.26953125" style="113" customWidth="1"/>
    <col min="19" max="19" width="23.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202</v>
      </c>
      <c r="D1" s="317"/>
      <c r="E1" s="114"/>
      <c r="F1" s="114"/>
      <c r="G1" s="114"/>
      <c r="H1" s="114"/>
      <c r="I1" s="115"/>
      <c r="J1" s="115"/>
      <c r="K1" s="115"/>
      <c r="M1" s="116"/>
      <c r="N1" s="116"/>
      <c r="O1" s="116"/>
    </row>
    <row r="2" spans="1:26" x14ac:dyDescent="0.6">
      <c r="A2" s="112" t="s">
        <v>31</v>
      </c>
      <c r="B2" s="118"/>
      <c r="C2" s="266" t="s">
        <v>835</v>
      </c>
      <c r="D2" s="266"/>
      <c r="E2" s="119"/>
      <c r="F2" s="119"/>
      <c r="G2" s="119"/>
      <c r="H2" s="119"/>
      <c r="M2" s="120"/>
      <c r="N2" s="120"/>
      <c r="O2" s="120"/>
    </row>
    <row r="3" spans="1:26" x14ac:dyDescent="0.6">
      <c r="A3" s="121" t="s">
        <v>32</v>
      </c>
      <c r="B3" s="122"/>
      <c r="C3" s="267" t="s">
        <v>836</v>
      </c>
      <c r="D3" s="267"/>
      <c r="E3" s="119"/>
      <c r="F3" s="119"/>
      <c r="G3" s="119"/>
      <c r="H3" s="119"/>
      <c r="M3" s="120"/>
      <c r="N3" s="120"/>
      <c r="O3" s="120"/>
    </row>
    <row r="4" spans="1:26" x14ac:dyDescent="0.6">
      <c r="A4" s="123" t="s">
        <v>33</v>
      </c>
      <c r="B4" s="124"/>
      <c r="C4" s="318" t="s">
        <v>837</v>
      </c>
      <c r="D4" s="318"/>
      <c r="E4" s="125"/>
      <c r="F4" s="125"/>
      <c r="G4" s="125"/>
      <c r="H4" s="125"/>
      <c r="M4" s="120"/>
      <c r="N4" s="120"/>
      <c r="O4" s="120"/>
    </row>
    <row r="5" spans="1:26" x14ac:dyDescent="0.6">
      <c r="A5" s="121" t="s">
        <v>34</v>
      </c>
      <c r="B5" s="124"/>
      <c r="C5" s="319">
        <v>0.34</v>
      </c>
      <c r="D5" s="320"/>
      <c r="E5" s="125"/>
      <c r="F5" s="125"/>
      <c r="G5" s="125"/>
      <c r="H5" s="125"/>
      <c r="M5" s="120"/>
      <c r="N5" s="120"/>
      <c r="O5" s="120"/>
    </row>
    <row r="6" spans="1:26" ht="116.15" customHeight="1" x14ac:dyDescent="0.6">
      <c r="A6" s="121" t="s">
        <v>35</v>
      </c>
      <c r="B6" s="124"/>
      <c r="C6" s="319" t="s">
        <v>838</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839</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56.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25" t="s">
        <v>249</v>
      </c>
      <c r="J12" s="325" t="s">
        <v>249</v>
      </c>
      <c r="K12" s="325" t="s">
        <v>249</v>
      </c>
      <c r="L12" s="325" t="s">
        <v>249</v>
      </c>
      <c r="M12" s="325" t="s">
        <v>249</v>
      </c>
      <c r="N12" s="268" t="s">
        <v>281</v>
      </c>
      <c r="O12" s="265" t="s">
        <v>840</v>
      </c>
      <c r="P12" s="304" t="s">
        <v>304</v>
      </c>
      <c r="Q12" s="253" t="s">
        <v>437</v>
      </c>
      <c r="R12" s="269"/>
      <c r="S12" s="323"/>
      <c r="V12" s="256">
        <f>MATCH(C1, RAG!$B$1:B$55, 0)</f>
        <v>35</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54"/>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23"/>
      <c r="V17" s="257"/>
    </row>
    <row r="18" spans="1:26" ht="78" x14ac:dyDescent="0.6">
      <c r="A18" s="290"/>
      <c r="B18" s="315"/>
      <c r="C18" s="134" t="s">
        <v>318</v>
      </c>
      <c r="D18" s="134" t="s">
        <v>305</v>
      </c>
      <c r="E18" s="293"/>
      <c r="F18" s="284"/>
      <c r="G18" s="284"/>
      <c r="H18" s="284"/>
      <c r="I18" s="326"/>
      <c r="J18" s="326"/>
      <c r="K18" s="326"/>
      <c r="L18" s="326"/>
      <c r="M18" s="326"/>
      <c r="N18" s="293"/>
      <c r="O18" s="266"/>
      <c r="P18" s="305"/>
      <c r="Q18" s="254"/>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54"/>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54"/>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1</v>
      </c>
      <c r="H22" s="283">
        <f ca="1">COUNTIFS(INDIRECT("RAG!$C$"&amp;$V12&amp;":$BB$"&amp;$V12),H$11,RAG!$C$3:$BB$3,$B22)</f>
        <v>0</v>
      </c>
      <c r="I22" s="325" t="s">
        <v>249</v>
      </c>
      <c r="J22" s="292" t="s">
        <v>249</v>
      </c>
      <c r="K22" s="292" t="s">
        <v>249</v>
      </c>
      <c r="L22" s="292" t="s">
        <v>249</v>
      </c>
      <c r="M22" s="292" t="s">
        <v>249</v>
      </c>
      <c r="N22" s="250" t="s">
        <v>281</v>
      </c>
      <c r="O22" s="265" t="s">
        <v>841</v>
      </c>
      <c r="P22" s="304" t="s">
        <v>304</v>
      </c>
      <c r="Q22" s="253" t="s">
        <v>437</v>
      </c>
      <c r="R22" s="269"/>
      <c r="S22" s="323"/>
      <c r="V22" s="256"/>
      <c r="Z22" s="113" t="str">
        <f>IF(R22&gt;0,B22&amp;":"&amp;R22&amp;"
","")</f>
        <v/>
      </c>
    </row>
    <row r="23" spans="1:26" ht="191.5" customHeight="1" thickBot="1" x14ac:dyDescent="0.65">
      <c r="A23" s="280"/>
      <c r="B23" s="261"/>
      <c r="C23" s="135" t="s">
        <v>325</v>
      </c>
      <c r="D23" s="134" t="s">
        <v>304</v>
      </c>
      <c r="E23" s="294"/>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50" t="s">
        <v>306</v>
      </c>
      <c r="J24" s="250" t="s">
        <v>439</v>
      </c>
      <c r="K24" s="250" t="s">
        <v>323</v>
      </c>
      <c r="L24" s="250" t="s">
        <v>309</v>
      </c>
      <c r="M24" s="250" t="s">
        <v>310</v>
      </c>
      <c r="N24" s="250" t="s">
        <v>279</v>
      </c>
      <c r="O24" s="265" t="s">
        <v>842</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843</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c r="X35" s="113">
        <f ca="1">Y33+X35</f>
        <v>0</v>
      </c>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2</v>
      </c>
      <c r="H40" s="259">
        <f ca="1">COUNTIFS(INDIRECT("RAG!$C$"&amp;$V12&amp;":$BB$"&amp;$V12),H$11,RAG!$C$3:$BB$3,$B40)</f>
        <v>0</v>
      </c>
      <c r="I40" s="250" t="s">
        <v>306</v>
      </c>
      <c r="J40" s="250" t="s">
        <v>439</v>
      </c>
      <c r="K40" s="250" t="s">
        <v>308</v>
      </c>
      <c r="L40" s="250" t="s">
        <v>364</v>
      </c>
      <c r="M40" s="250" t="s">
        <v>440</v>
      </c>
      <c r="N40" s="250" t="s">
        <v>279</v>
      </c>
      <c r="O40" s="265" t="s">
        <v>844</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51"/>
      <c r="J41" s="251"/>
      <c r="K41" s="251"/>
      <c r="L41" s="251"/>
      <c r="M41" s="251"/>
      <c r="N41" s="251"/>
      <c r="O41" s="266"/>
      <c r="P41" s="305"/>
      <c r="Q41" s="270"/>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70"/>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70"/>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70"/>
      <c r="R44" s="254"/>
      <c r="S44" s="323"/>
      <c r="V44" s="257"/>
    </row>
    <row r="45" spans="1:26" ht="78.5" thickBot="1" x14ac:dyDescent="0.65">
      <c r="A45" s="291"/>
      <c r="B45" s="261"/>
      <c r="C45" s="138" t="s">
        <v>352</v>
      </c>
      <c r="D45" s="134" t="s">
        <v>304</v>
      </c>
      <c r="E45" s="278"/>
      <c r="F45" s="261"/>
      <c r="G45" s="261"/>
      <c r="H45" s="261"/>
      <c r="I45" s="268"/>
      <c r="J45" s="268"/>
      <c r="K45" s="268"/>
      <c r="L45" s="268"/>
      <c r="M45" s="268"/>
      <c r="N45" s="268"/>
      <c r="O45" s="267"/>
      <c r="P45" s="306"/>
      <c r="Q45" s="271"/>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1</v>
      </c>
      <c r="H46" s="259">
        <f ca="1">COUNTIFS(INDIRECT("RAG!$C$"&amp;$V12&amp;":$BB$"&amp;$V12),H$11,RAG!$C$3:$BB$3,$B46)</f>
        <v>4</v>
      </c>
      <c r="I46" s="250" t="s">
        <v>306</v>
      </c>
      <c r="J46" s="250" t="s">
        <v>439</v>
      </c>
      <c r="K46" s="250" t="s">
        <v>308</v>
      </c>
      <c r="L46" s="250" t="s">
        <v>309</v>
      </c>
      <c r="M46" s="250" t="s">
        <v>310</v>
      </c>
      <c r="N46" s="250" t="s">
        <v>279</v>
      </c>
      <c r="O46" s="265" t="s">
        <v>845</v>
      </c>
      <c r="P46" s="304" t="s">
        <v>304</v>
      </c>
      <c r="Q46" s="304"/>
      <c r="R46" s="253" t="s">
        <v>337</v>
      </c>
      <c r="S46" s="322"/>
      <c r="V46" s="256"/>
      <c r="Z46" s="113" t="e">
        <f>IF(#REF!&gt;0,B46&amp;":"&amp;#REF!&amp;"
","")</f>
        <v>#REF!</v>
      </c>
    </row>
    <row r="47" spans="1:26" ht="52" x14ac:dyDescent="0.6">
      <c r="A47" s="290"/>
      <c r="B47" s="260"/>
      <c r="C47" s="137" t="s">
        <v>355</v>
      </c>
      <c r="D47" s="134" t="s">
        <v>305</v>
      </c>
      <c r="E47" s="277"/>
      <c r="F47" s="260"/>
      <c r="G47" s="260"/>
      <c r="H47" s="260"/>
      <c r="I47" s="251"/>
      <c r="J47" s="251"/>
      <c r="K47" s="251"/>
      <c r="L47" s="251"/>
      <c r="M47" s="251"/>
      <c r="N47" s="251"/>
      <c r="O47" s="266"/>
      <c r="P47" s="305"/>
      <c r="Q47" s="305"/>
      <c r="R47" s="254"/>
      <c r="S47" s="322"/>
      <c r="V47" s="257"/>
    </row>
    <row r="48" spans="1:26" ht="52" x14ac:dyDescent="0.6">
      <c r="A48" s="290"/>
      <c r="B48" s="260"/>
      <c r="C48" s="137" t="s">
        <v>356</v>
      </c>
      <c r="D48" s="134" t="s">
        <v>305</v>
      </c>
      <c r="E48" s="277"/>
      <c r="F48" s="260"/>
      <c r="G48" s="260"/>
      <c r="H48" s="260"/>
      <c r="I48" s="251"/>
      <c r="J48" s="251"/>
      <c r="K48" s="251"/>
      <c r="L48" s="251"/>
      <c r="M48" s="251"/>
      <c r="N48" s="251"/>
      <c r="O48" s="266"/>
      <c r="P48" s="305"/>
      <c r="Q48" s="305"/>
      <c r="R48" s="254"/>
      <c r="S48" s="322"/>
      <c r="V48" s="257"/>
    </row>
    <row r="49" spans="1:26" ht="52" x14ac:dyDescent="0.6">
      <c r="A49" s="290"/>
      <c r="B49" s="260"/>
      <c r="C49" s="137" t="s">
        <v>357</v>
      </c>
      <c r="D49" s="134" t="s">
        <v>304</v>
      </c>
      <c r="E49" s="277"/>
      <c r="F49" s="260"/>
      <c r="G49" s="260"/>
      <c r="H49" s="260"/>
      <c r="I49" s="251"/>
      <c r="J49" s="251"/>
      <c r="K49" s="251"/>
      <c r="L49" s="251"/>
      <c r="M49" s="251"/>
      <c r="N49" s="251"/>
      <c r="O49" s="266"/>
      <c r="P49" s="305"/>
      <c r="Q49" s="305"/>
      <c r="R49" s="254"/>
      <c r="S49" s="322"/>
      <c r="V49" s="257"/>
    </row>
    <row r="50" spans="1:26" ht="300.64999999999998" customHeight="1" thickBot="1" x14ac:dyDescent="0.65">
      <c r="A50" s="291"/>
      <c r="B50" s="261"/>
      <c r="C50" s="138" t="s">
        <v>358</v>
      </c>
      <c r="D50" s="134" t="s">
        <v>304</v>
      </c>
      <c r="E50" s="278"/>
      <c r="F50" s="261"/>
      <c r="G50" s="261"/>
      <c r="H50" s="261"/>
      <c r="I50" s="268"/>
      <c r="J50" s="268"/>
      <c r="K50" s="268"/>
      <c r="L50" s="268"/>
      <c r="M50" s="268"/>
      <c r="N50" s="268"/>
      <c r="O50" s="267"/>
      <c r="P50" s="306"/>
      <c r="Q50" s="306"/>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50" t="s">
        <v>249</v>
      </c>
      <c r="J51" s="250" t="s">
        <v>249</v>
      </c>
      <c r="K51" s="250" t="s">
        <v>249</v>
      </c>
      <c r="L51" s="250" t="s">
        <v>249</v>
      </c>
      <c r="M51" s="250" t="s">
        <v>249</v>
      </c>
      <c r="N51" s="250" t="s">
        <v>280</v>
      </c>
      <c r="O51" s="265" t="s">
        <v>735</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73" customHeight="1" thickBot="1" x14ac:dyDescent="0.65">
      <c r="A52" s="291"/>
      <c r="B52" s="261"/>
      <c r="C52" s="138" t="s">
        <v>362</v>
      </c>
      <c r="D52" s="134" t="s">
        <v>305</v>
      </c>
      <c r="E52" s="278"/>
      <c r="F52" s="261"/>
      <c r="G52" s="261"/>
      <c r="H52" s="261"/>
      <c r="I52" s="268"/>
      <c r="J52" s="268"/>
      <c r="K52" s="268"/>
      <c r="L52" s="268"/>
      <c r="M52" s="268"/>
      <c r="N52" s="268"/>
      <c r="O52" s="267"/>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364</v>
      </c>
      <c r="M53" s="250" t="s">
        <v>310</v>
      </c>
      <c r="N53" s="250"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51"/>
      <c r="J54" s="251"/>
      <c r="K54" s="251"/>
      <c r="L54" s="251"/>
      <c r="M54" s="251"/>
      <c r="N54" s="251"/>
      <c r="O54" s="266"/>
      <c r="P54" s="251"/>
      <c r="Q54" s="254"/>
      <c r="R54" s="270"/>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54"/>
      <c r="R55" s="270"/>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54"/>
      <c r="R56" s="270"/>
      <c r="S56" s="323"/>
      <c r="V56" s="257"/>
    </row>
    <row r="57" spans="1:26" ht="91.4" customHeight="1" thickBot="1" x14ac:dyDescent="0.65">
      <c r="A57" s="291"/>
      <c r="B57" s="261"/>
      <c r="C57" s="135" t="s">
        <v>369</v>
      </c>
      <c r="D57" s="134" t="s">
        <v>305</v>
      </c>
      <c r="E57" s="294"/>
      <c r="F57" s="285"/>
      <c r="G57" s="285"/>
      <c r="H57" s="285"/>
      <c r="I57" s="268"/>
      <c r="J57" s="268"/>
      <c r="K57" s="268"/>
      <c r="L57" s="268"/>
      <c r="M57" s="268"/>
      <c r="N57" s="268"/>
      <c r="O57" s="267"/>
      <c r="P57" s="268"/>
      <c r="Q57" s="282"/>
      <c r="R57" s="271"/>
      <c r="S57" s="323"/>
      <c r="V57" s="272"/>
    </row>
    <row r="58" spans="1:26" ht="91.4"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50" t="s">
        <v>282</v>
      </c>
      <c r="O58" s="265" t="s">
        <v>846</v>
      </c>
      <c r="P58" s="250" t="s">
        <v>304</v>
      </c>
      <c r="Q58" s="298"/>
      <c r="R58" s="337"/>
      <c r="S58" s="323"/>
      <c r="V58" s="256"/>
      <c r="Z58" s="113" t="str">
        <f>IF(R58&gt;0,B58&amp;":"&amp;R58&amp;"
","")</f>
        <v/>
      </c>
    </row>
    <row r="59" spans="1:26" ht="91.4" customHeight="1" x14ac:dyDescent="0.6">
      <c r="A59" s="290"/>
      <c r="B59" s="260"/>
      <c r="C59" s="144" t="s">
        <v>372</v>
      </c>
      <c r="D59" s="134" t="s">
        <v>304</v>
      </c>
      <c r="E59" s="293"/>
      <c r="F59" s="284"/>
      <c r="G59" s="284"/>
      <c r="H59" s="284"/>
      <c r="I59" s="251"/>
      <c r="J59" s="251"/>
      <c r="K59" s="251"/>
      <c r="L59" s="251"/>
      <c r="M59" s="251"/>
      <c r="N59" s="251"/>
      <c r="O59" s="266"/>
      <c r="P59" s="251"/>
      <c r="Q59" s="299"/>
      <c r="R59" s="338"/>
      <c r="S59" s="323"/>
      <c r="V59" s="257"/>
    </row>
    <row r="60" spans="1:26" ht="379" customHeight="1" thickBot="1" x14ac:dyDescent="0.65">
      <c r="A60" s="291"/>
      <c r="B60" s="261"/>
      <c r="C60" s="145" t="s">
        <v>373</v>
      </c>
      <c r="D60" s="134" t="s">
        <v>304</v>
      </c>
      <c r="E60" s="294"/>
      <c r="F60" s="285"/>
      <c r="G60" s="285"/>
      <c r="H60" s="285"/>
      <c r="I60" s="268"/>
      <c r="J60" s="268"/>
      <c r="K60" s="268"/>
      <c r="L60" s="268"/>
      <c r="M60" s="268"/>
      <c r="N60" s="268"/>
      <c r="O60" s="267"/>
      <c r="P60" s="268"/>
      <c r="Q60" s="300"/>
      <c r="R60" s="339"/>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250" t="s">
        <v>249</v>
      </c>
      <c r="J61" s="250" t="s">
        <v>249</v>
      </c>
      <c r="K61" s="250" t="s">
        <v>249</v>
      </c>
      <c r="L61" s="250" t="s">
        <v>249</v>
      </c>
      <c r="M61" s="250" t="s">
        <v>249</v>
      </c>
      <c r="N61" s="250" t="s">
        <v>280</v>
      </c>
      <c r="O61" s="265" t="s">
        <v>847</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3"/>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530</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848</v>
      </c>
      <c r="P81" s="250" t="s">
        <v>304</v>
      </c>
      <c r="Q81" s="269"/>
      <c r="R81" s="253" t="s">
        <v>498</v>
      </c>
      <c r="S81" s="323"/>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70"/>
      <c r="R82" s="254"/>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54"/>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54"/>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54"/>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54"/>
      <c r="S86" s="323"/>
      <c r="V86" s="257"/>
    </row>
    <row r="87" spans="1:26" ht="171" customHeight="1" thickBot="1" x14ac:dyDescent="0.65">
      <c r="A87" s="280"/>
      <c r="B87" s="261"/>
      <c r="C87" s="145" t="s">
        <v>407</v>
      </c>
      <c r="D87" s="134" t="s">
        <v>304</v>
      </c>
      <c r="E87" s="278"/>
      <c r="F87" s="261"/>
      <c r="G87" s="261"/>
      <c r="H87" s="261"/>
      <c r="I87" s="279"/>
      <c r="J87" s="279"/>
      <c r="K87" s="279"/>
      <c r="L87" s="279"/>
      <c r="M87" s="279"/>
      <c r="N87" s="279"/>
      <c r="O87" s="267"/>
      <c r="P87" s="268"/>
      <c r="Q87" s="271"/>
      <c r="R87" s="282"/>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ht="52"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71.39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sheetData>
  <sheetProtection algorithmName="SHA-512" hashValue="G2q4U1CwC23wW8kUl3BoRyUm9lXY2aZiTAzIVUp5G9OWuO2Vj75jjSKz5kZ8PA8/UUwT7tBnXzvqSS56iv6fug==" saltValue="uPsPPv5aLklM8PFx1hKTk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O24:O31"/>
    <mergeCell ref="P24:P31"/>
    <mergeCell ref="Q24:Q31"/>
    <mergeCell ref="I10:R10"/>
    <mergeCell ref="A12:A21"/>
    <mergeCell ref="B12:B21"/>
    <mergeCell ref="E12:E21"/>
    <mergeCell ref="F12:F21"/>
    <mergeCell ref="G12:G21"/>
    <mergeCell ref="H12:H21"/>
    <mergeCell ref="O12:O21"/>
    <mergeCell ref="P12:P21"/>
    <mergeCell ref="Q12:Q21"/>
    <mergeCell ref="R12:R21"/>
    <mergeCell ref="R24:R31"/>
    <mergeCell ref="C1:D1"/>
    <mergeCell ref="C2:D2"/>
    <mergeCell ref="C3:D3"/>
    <mergeCell ref="C4:D4"/>
    <mergeCell ref="C5:D5"/>
    <mergeCell ref="C6:D6"/>
    <mergeCell ref="C7:D7"/>
    <mergeCell ref="C8:D8"/>
    <mergeCell ref="A10:C10"/>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R46:R50"/>
    <mergeCell ref="V46:V50"/>
    <mergeCell ref="H46:H50"/>
    <mergeCell ref="I46:I50"/>
    <mergeCell ref="J46:J50"/>
    <mergeCell ref="K46:K50"/>
    <mergeCell ref="L46:L50"/>
    <mergeCell ref="M46:M50"/>
    <mergeCell ref="Q46:Q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M58:M60"/>
    <mergeCell ref="N58:N60"/>
    <mergeCell ref="A61:A68"/>
    <mergeCell ref="B61:B68"/>
    <mergeCell ref="E61:E68"/>
    <mergeCell ref="F61:F68"/>
    <mergeCell ref="G61:G68"/>
    <mergeCell ref="I58:I60"/>
    <mergeCell ref="J58:J60"/>
    <mergeCell ref="K58:K60"/>
    <mergeCell ref="L58:L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958" priority="7">
      <formula>$D12="No"</formula>
    </cfRule>
  </conditionalFormatting>
  <conditionalFormatting sqref="F12:F91">
    <cfRule type="cellIs" dxfId="957" priority="10" operator="greaterThan">
      <formula>0</formula>
    </cfRule>
  </conditionalFormatting>
  <conditionalFormatting sqref="G12:G91">
    <cfRule type="cellIs" dxfId="956" priority="9" operator="greaterThan">
      <formula>0</formula>
    </cfRule>
  </conditionalFormatting>
  <conditionalFormatting sqref="H12:H91">
    <cfRule type="cellIs" dxfId="955" priority="8" operator="greaterThan">
      <formula>0</formula>
    </cfRule>
  </conditionalFormatting>
  <conditionalFormatting sqref="N12">
    <cfRule type="cellIs" dxfId="954" priority="123" operator="equal">
      <formula>"Significant Positive"</formula>
    </cfRule>
    <cfRule type="cellIs" dxfId="953" priority="122" operator="equal">
      <formula>"Minor Positive"</formula>
    </cfRule>
    <cfRule type="cellIs" dxfId="952" priority="121" operator="equal">
      <formula>"Significant Negative"</formula>
    </cfRule>
    <cfRule type="cellIs" dxfId="951" priority="120" operator="equal">
      <formula>"Minor Negative"</formula>
    </cfRule>
    <cfRule type="cellIs" dxfId="950" priority="124" operator="equal">
      <formula>"Neutral"</formula>
    </cfRule>
  </conditionalFormatting>
  <conditionalFormatting sqref="N22">
    <cfRule type="cellIs" dxfId="949" priority="109" operator="equal">
      <formula>"Significant Positive"</formula>
    </cfRule>
    <cfRule type="cellIs" dxfId="948" priority="108" operator="equal">
      <formula>"Minor Positive"</formula>
    </cfRule>
    <cfRule type="cellIs" dxfId="947" priority="107" operator="equal">
      <formula>"Neutral"</formula>
    </cfRule>
    <cfRule type="cellIs" dxfId="946" priority="106" operator="equal">
      <formula>"Uncertain"</formula>
    </cfRule>
    <cfRule type="cellIs" dxfId="945" priority="105" operator="equal">
      <formula>"Minor Negative"</formula>
    </cfRule>
    <cfRule type="cellIs" dxfId="944" priority="104" operator="equal">
      <formula>"Significant Negative"</formula>
    </cfRule>
  </conditionalFormatting>
  <conditionalFormatting sqref="N24">
    <cfRule type="cellIs" dxfId="943" priority="136" operator="equal">
      <formula>"Significant Positive"</formula>
    </cfRule>
    <cfRule type="cellIs" dxfId="942" priority="131" operator="equal">
      <formula>"Significant Negative"</formula>
    </cfRule>
    <cfRule type="cellIs" dxfId="941" priority="132" operator="equal">
      <formula>"Minor Negative"</formula>
    </cfRule>
    <cfRule type="cellIs" dxfId="940" priority="133" operator="equal">
      <formula>"Uncertain"</formula>
    </cfRule>
    <cfRule type="cellIs" dxfId="939" priority="134" operator="equal">
      <formula>"Neutral"</formula>
    </cfRule>
    <cfRule type="cellIs" dxfId="938" priority="135" operator="equal">
      <formula>"Minor Positive"</formula>
    </cfRule>
  </conditionalFormatting>
  <conditionalFormatting sqref="N32">
    <cfRule type="cellIs" dxfId="937" priority="98" operator="equal">
      <formula>"Significant Negative"</formula>
    </cfRule>
    <cfRule type="cellIs" dxfId="936" priority="100" operator="equal">
      <formula>"Uncertain"</formula>
    </cfRule>
    <cfRule type="cellIs" dxfId="935" priority="103" operator="equal">
      <formula>"Significant Positive"</formula>
    </cfRule>
    <cfRule type="cellIs" dxfId="934" priority="102" operator="equal">
      <formula>"Minor Positive"</formula>
    </cfRule>
    <cfRule type="cellIs" dxfId="933" priority="101" operator="equal">
      <formula>"Neutral"</formula>
    </cfRule>
    <cfRule type="cellIs" dxfId="932" priority="99" operator="equal">
      <formula>"Minor Negative"</formula>
    </cfRule>
  </conditionalFormatting>
  <conditionalFormatting sqref="N40">
    <cfRule type="cellIs" dxfId="931" priority="31" operator="equal">
      <formula>"Significant Positive"</formula>
    </cfRule>
    <cfRule type="cellIs" dxfId="930" priority="26" operator="equal">
      <formula>"Significant Negative"</formula>
    </cfRule>
    <cfRule type="cellIs" dxfId="929" priority="27" operator="equal">
      <formula>"Minor Negative"</formula>
    </cfRule>
    <cfRule type="cellIs" dxfId="928" priority="28" operator="equal">
      <formula>"Uncertain"</formula>
    </cfRule>
    <cfRule type="cellIs" dxfId="927" priority="29" operator="equal">
      <formula>"Neutral"</formula>
    </cfRule>
    <cfRule type="cellIs" dxfId="926" priority="30" operator="equal">
      <formula>"Minor Positive"</formula>
    </cfRule>
  </conditionalFormatting>
  <conditionalFormatting sqref="N46">
    <cfRule type="cellIs" dxfId="925" priority="96" operator="equal">
      <formula>"Minor Positive"</formula>
    </cfRule>
    <cfRule type="cellIs" dxfId="924" priority="94" operator="equal">
      <formula>"Uncertain"</formula>
    </cfRule>
    <cfRule type="cellIs" dxfId="923" priority="93" operator="equal">
      <formula>"Minor Negative"</formula>
    </cfRule>
    <cfRule type="cellIs" dxfId="922" priority="92" operator="equal">
      <formula>"Significant Negative"</formula>
    </cfRule>
    <cfRule type="cellIs" dxfId="921" priority="97" operator="equal">
      <formula>"Significant Positive"</formula>
    </cfRule>
    <cfRule type="cellIs" dxfId="920" priority="95" operator="equal">
      <formula>"Neutral"</formula>
    </cfRule>
  </conditionalFormatting>
  <conditionalFormatting sqref="N51">
    <cfRule type="cellIs" dxfId="919" priority="91" operator="equal">
      <formula>"Significant Positive"</formula>
    </cfRule>
    <cfRule type="cellIs" dxfId="918" priority="90" operator="equal">
      <formula>"Minor Positive"</formula>
    </cfRule>
    <cfRule type="cellIs" dxfId="917" priority="89" operator="equal">
      <formula>"Neutral"</formula>
    </cfRule>
    <cfRule type="cellIs" dxfId="916" priority="88" operator="equal">
      <formula>"Uncertain"</formula>
    </cfRule>
    <cfRule type="cellIs" dxfId="915" priority="86" operator="equal">
      <formula>"Significant Negative"</formula>
    </cfRule>
    <cfRule type="cellIs" dxfId="914" priority="87" operator="equal">
      <formula>"Minor Negative"</formula>
    </cfRule>
  </conditionalFormatting>
  <conditionalFormatting sqref="N53">
    <cfRule type="cellIs" dxfId="913" priority="33" operator="equal">
      <formula>"Minor Negative"</formula>
    </cfRule>
    <cfRule type="cellIs" dxfId="912" priority="34" operator="equal">
      <formula>"Uncertain"</formula>
    </cfRule>
    <cfRule type="cellIs" dxfId="911" priority="35" operator="equal">
      <formula>"Neutral"</formula>
    </cfRule>
    <cfRule type="cellIs" dxfId="910" priority="36" operator="equal">
      <formula>"Minor Positive"</formula>
    </cfRule>
    <cfRule type="cellIs" dxfId="909" priority="37" operator="equal">
      <formula>"Significant Positive"</formula>
    </cfRule>
    <cfRule type="cellIs" dxfId="908" priority="32" operator="equal">
      <formula>"Significant Negative"</formula>
    </cfRule>
  </conditionalFormatting>
  <conditionalFormatting sqref="N58">
    <cfRule type="cellIs" dxfId="907" priority="18" operator="equal">
      <formula>"Minor Positive"</formula>
    </cfRule>
    <cfRule type="cellIs" dxfId="906" priority="17" operator="equal">
      <formula>"Neutral"</formula>
    </cfRule>
    <cfRule type="cellIs" dxfId="905" priority="19" operator="equal">
      <formula>"Significant Positive"</formula>
    </cfRule>
    <cfRule type="cellIs" dxfId="904" priority="14" operator="equal">
      <formula>"Significant Negative"</formula>
    </cfRule>
    <cfRule type="cellIs" dxfId="903" priority="15" operator="equal">
      <formula>"Minor Negative"</formula>
    </cfRule>
    <cfRule type="cellIs" dxfId="902" priority="16" operator="equal">
      <formula>"Uncertain"</formula>
    </cfRule>
  </conditionalFormatting>
  <conditionalFormatting sqref="N61">
    <cfRule type="cellIs" dxfId="901" priority="73" operator="equal">
      <formula>"Significant Positive"</formula>
    </cfRule>
    <cfRule type="cellIs" dxfId="900" priority="68" operator="equal">
      <formula>"Significant Negative"</formula>
    </cfRule>
    <cfRule type="cellIs" dxfId="899" priority="69" operator="equal">
      <formula>"Minor Negative"</formula>
    </cfRule>
    <cfRule type="cellIs" dxfId="898" priority="70" operator="equal">
      <formula>"Uncertain"</formula>
    </cfRule>
    <cfRule type="cellIs" dxfId="897" priority="71" operator="equal">
      <formula>"Neutral"</formula>
    </cfRule>
    <cfRule type="cellIs" dxfId="896" priority="72" operator="equal">
      <formula>"Minor Positive"</formula>
    </cfRule>
  </conditionalFormatting>
  <conditionalFormatting sqref="N69">
    <cfRule type="cellIs" dxfId="895" priority="25" operator="equal">
      <formula>"Significant Positive"</formula>
    </cfRule>
    <cfRule type="cellIs" dxfId="894" priority="24" operator="equal">
      <formula>"Minor Positive"</formula>
    </cfRule>
    <cfRule type="cellIs" dxfId="893" priority="23" operator="equal">
      <formula>"Neutral"</formula>
    </cfRule>
    <cfRule type="cellIs" dxfId="892" priority="20" operator="equal">
      <formula>"Significant Negative"</formula>
    </cfRule>
    <cfRule type="cellIs" dxfId="891" priority="21" operator="equal">
      <formula>"Minor Negative"</formula>
    </cfRule>
    <cfRule type="cellIs" dxfId="890" priority="22" operator="equal">
      <formula>"Uncertain"</formula>
    </cfRule>
  </conditionalFormatting>
  <conditionalFormatting sqref="N76">
    <cfRule type="cellIs" dxfId="889" priority="49" operator="equal">
      <formula>"Significant Positive"</formula>
    </cfRule>
    <cfRule type="cellIs" dxfId="888" priority="48" operator="equal">
      <formula>"Minor Positive"</formula>
    </cfRule>
    <cfRule type="cellIs" dxfId="887" priority="47" operator="equal">
      <formula>"Neutral"</formula>
    </cfRule>
    <cfRule type="cellIs" dxfId="886" priority="46" operator="equal">
      <formula>"Uncertain"</formula>
    </cfRule>
    <cfRule type="cellIs" dxfId="885" priority="45" operator="equal">
      <formula>"Minor Negative"</formula>
    </cfRule>
    <cfRule type="cellIs" dxfId="884" priority="44" operator="equal">
      <formula>"Significant Negative"</formula>
    </cfRule>
  </conditionalFormatting>
  <conditionalFormatting sqref="N81">
    <cfRule type="cellIs" dxfId="883" priority="1" operator="equal">
      <formula>"Significant Negative"</formula>
    </cfRule>
    <cfRule type="cellIs" dxfId="882" priority="4" operator="equal">
      <formula>"Neutral"</formula>
    </cfRule>
    <cfRule type="cellIs" dxfId="881" priority="3" operator="equal">
      <formula>"Uncertain"</formula>
    </cfRule>
    <cfRule type="cellIs" dxfId="880" priority="2" operator="equal">
      <formula>"Minor Negative"</formula>
    </cfRule>
    <cfRule type="cellIs" dxfId="879" priority="6" operator="equal">
      <formula>"Significant Positive"</formula>
    </cfRule>
    <cfRule type="cellIs" dxfId="878" priority="5" operator="equal">
      <formula>"Minor Positive"</formula>
    </cfRule>
  </conditionalFormatting>
  <conditionalFormatting sqref="N88">
    <cfRule type="cellIs" dxfId="877" priority="52" operator="equal">
      <formula>"Uncertain"</formula>
    </cfRule>
    <cfRule type="cellIs" dxfId="876" priority="53" operator="equal">
      <formula>"Neutral"</formula>
    </cfRule>
    <cfRule type="cellIs" dxfId="875" priority="51" operator="equal">
      <formula>"Minor Negative"</formula>
    </cfRule>
    <cfRule type="cellIs" dxfId="874" priority="50" operator="equal">
      <formula>"Significant Negative"</formula>
    </cfRule>
    <cfRule type="cellIs" dxfId="873" priority="54" operator="equal">
      <formula>"Minor Positive"</formula>
    </cfRule>
    <cfRule type="cellIs" dxfId="872" priority="55" operator="equal">
      <formula>"Significant Positive"</formula>
    </cfRule>
  </conditionalFormatting>
  <dataValidations count="11">
    <dataValidation type="list" allowBlank="1" showInputMessage="1" showErrorMessage="1" sqref="M22:M39 M46:M91" xr:uid="{BC94854D-7669-49B5-8CA7-4519BFB8A1C7}">
      <formula1>"Permanent/Irreversible,Permanant/Reversible,Temporary/Irreversible,Temporary/Reversible,N/A"</formula1>
    </dataValidation>
    <dataValidation type="list" allowBlank="1" showInputMessage="1" showErrorMessage="1" sqref="P81:P91" xr:uid="{1E8B982C-1A39-4F24-9512-8D7A0F99072F}">
      <formula1>"Yes,No"</formula1>
    </dataValidation>
    <dataValidation type="list" allowBlank="1" showInputMessage="1" showErrorMessage="1" sqref="M40:M45" xr:uid="{2E26043F-95B8-44A4-8DCB-A0CC6B2C8217}">
      <formula1>"nt/Irreversible,Permenant/Reversible,Temporary/Irreversible,Temporary/Reversible,N/A"</formula1>
    </dataValidation>
    <dataValidation type="list" allowBlank="1" showInputMessage="1" showErrorMessage="1" sqref="D12:D91" xr:uid="{C45DA629-99B8-4FAE-BAEF-A62DE05744B3}">
      <formula1>"Yes, No"</formula1>
    </dataValidation>
    <dataValidation type="list" allowBlank="1" showInputMessage="1" showErrorMessage="1" sqref="N12 N88:N91 N22:N39 N46:N80" xr:uid="{38E28ABC-0D56-491D-A8DD-3B8A83FE5A5F}">
      <formula1>"Significant Positive,Minor Positive,Neutral,Uncertain,Minor Negative,Significant Negative"</formula1>
    </dataValidation>
    <dataValidation type="list" allowBlank="1" showInputMessage="1" showErrorMessage="1" sqref="M12" xr:uid="{F3E655E8-8215-4B39-A48C-2A8670E758C0}">
      <formula1>"Permenant/Irreversible,Permenant/Reversible,Temporary/Irreversible,Temporary/Reversible,N/A"</formula1>
    </dataValidation>
    <dataValidation type="list" allowBlank="1" showInputMessage="1" showErrorMessage="1" sqref="L12 L22:L91" xr:uid="{C08E6422-3B52-4349-85C1-1973D39CD86D}">
      <formula1>"Localised,District-wide,Regional,National,N/A"</formula1>
    </dataValidation>
    <dataValidation type="list" allowBlank="1" showInputMessage="1" showErrorMessage="1" sqref="K12 K22:K91" xr:uid="{B38279C0-CAC8-42ED-AC6C-539B5A07D0F6}">
      <formula1>"Short(&lt;5yrs),Short/Medium,Medium(10yrs),Medium/Long,Long(20+yrs),N/A"</formula1>
    </dataValidation>
    <dataValidation type="list" allowBlank="1" showInputMessage="1" showErrorMessage="1" sqref="J12 J22:J91" xr:uid="{597A04A5-0369-4EE8-8AD6-3F968F77CA3C}">
      <formula1>"Low,Medium,High,N/A"</formula1>
    </dataValidation>
    <dataValidation type="list" allowBlank="1" showInputMessage="1" showErrorMessage="1" sqref="I12:I91" xr:uid="{8668AE29-2430-4F4D-81C6-B379128AC448}">
      <formula1>"Direct,Indirect,N/A"</formula1>
    </dataValidation>
    <dataValidation type="list" allowBlank="1" showInputMessage="1" showErrorMessage="1" sqref="N81:N87" xr:uid="{7915A659-7167-49A6-AC6B-257A5D5F7A04}">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D5144-DAEB-40E5-A998-51A8C66C7AE8}">
  <sheetPr codeName="Sheet36"/>
  <dimension ref="A1:Z94"/>
  <sheetViews>
    <sheetView showGridLines="0" zoomScale="40" zoomScaleNormal="40"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6.54296875" style="113" customWidth="1"/>
    <col min="16" max="16" width="16.54296875" style="113" customWidth="1"/>
    <col min="17" max="17" width="41.26953125" style="113" customWidth="1"/>
    <col min="18" max="18" width="57.54296875" style="113" customWidth="1"/>
    <col min="19" max="19" width="29.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28" t="s">
        <v>203</v>
      </c>
      <c r="D1" s="328"/>
      <c r="E1" s="114"/>
      <c r="F1" s="114"/>
      <c r="G1" s="114"/>
      <c r="H1" s="114"/>
      <c r="I1" s="115"/>
      <c r="J1" s="115"/>
      <c r="K1" s="115"/>
      <c r="M1" s="116"/>
      <c r="N1" s="116"/>
      <c r="O1" s="116"/>
    </row>
    <row r="2" spans="1:26" x14ac:dyDescent="0.6">
      <c r="A2" s="112" t="s">
        <v>31</v>
      </c>
      <c r="B2" s="118"/>
      <c r="C2" s="329" t="s">
        <v>849</v>
      </c>
      <c r="D2" s="329"/>
      <c r="E2" s="119"/>
      <c r="F2" s="119"/>
      <c r="G2" s="119"/>
      <c r="H2" s="119"/>
      <c r="M2" s="120"/>
      <c r="N2" s="120"/>
      <c r="O2" s="120"/>
    </row>
    <row r="3" spans="1:26" x14ac:dyDescent="0.6">
      <c r="A3" s="121" t="s">
        <v>32</v>
      </c>
      <c r="B3" s="122"/>
      <c r="C3" s="330" t="s">
        <v>850</v>
      </c>
      <c r="D3" s="330"/>
      <c r="E3" s="119"/>
      <c r="F3" s="119"/>
      <c r="G3" s="119"/>
      <c r="H3" s="119"/>
      <c r="M3" s="120"/>
      <c r="N3" s="120"/>
      <c r="O3" s="120"/>
    </row>
    <row r="4" spans="1:26" x14ac:dyDescent="0.6">
      <c r="A4" s="123" t="s">
        <v>33</v>
      </c>
      <c r="B4" s="124"/>
      <c r="C4" s="331" t="s">
        <v>851</v>
      </c>
      <c r="D4" s="331"/>
      <c r="E4" s="125"/>
      <c r="F4" s="125"/>
      <c r="G4" s="125"/>
      <c r="H4" s="125"/>
      <c r="M4" s="120"/>
      <c r="N4" s="120"/>
      <c r="O4" s="120"/>
    </row>
    <row r="5" spans="1:26" x14ac:dyDescent="0.6">
      <c r="A5" s="121" t="s">
        <v>34</v>
      </c>
      <c r="B5" s="124"/>
      <c r="C5" s="346">
        <v>0.38</v>
      </c>
      <c r="D5" s="347"/>
      <c r="E5" s="125"/>
      <c r="F5" s="125"/>
      <c r="G5" s="125"/>
      <c r="H5" s="125"/>
      <c r="M5" s="120"/>
      <c r="N5" s="120"/>
      <c r="O5" s="120"/>
    </row>
    <row r="6" spans="1:26" ht="68.150000000000006" customHeight="1" x14ac:dyDescent="0.6">
      <c r="A6" s="121" t="s">
        <v>35</v>
      </c>
      <c r="B6" s="124"/>
      <c r="C6" s="332" t="s">
        <v>852</v>
      </c>
      <c r="D6" s="333"/>
      <c r="E6" s="125"/>
      <c r="F6" s="125"/>
      <c r="G6" s="125"/>
      <c r="H6" s="125"/>
      <c r="M6" s="120"/>
      <c r="N6" s="120"/>
      <c r="O6" s="120"/>
    </row>
    <row r="7" spans="1:26" x14ac:dyDescent="0.6">
      <c r="A7" s="121" t="s">
        <v>36</v>
      </c>
      <c r="B7" s="124"/>
      <c r="C7" s="332" t="s">
        <v>291</v>
      </c>
      <c r="D7" s="333"/>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0</v>
      </c>
      <c r="H12" s="306">
        <f ca="1">COUNTIFS(INDIRECT("RAG!$C$"&amp;$V12&amp;":$BB$"&amp;$V12),H$11,RAG!$C$3:$BB$3,$B12)</f>
        <v>2</v>
      </c>
      <c r="I12" s="325" t="s">
        <v>249</v>
      </c>
      <c r="J12" s="325" t="s">
        <v>249</v>
      </c>
      <c r="K12" s="325" t="s">
        <v>249</v>
      </c>
      <c r="L12" s="325" t="s">
        <v>249</v>
      </c>
      <c r="M12" s="325" t="s">
        <v>249</v>
      </c>
      <c r="N12" s="268" t="s">
        <v>281</v>
      </c>
      <c r="O12" s="265" t="s">
        <v>853</v>
      </c>
      <c r="P12" s="304" t="s">
        <v>304</v>
      </c>
      <c r="Q12" s="253" t="s">
        <v>536</v>
      </c>
      <c r="R12" s="269"/>
      <c r="S12" s="357"/>
      <c r="V12" s="256">
        <f>MATCH(C1, RAG!$B$1:B$55, 0)</f>
        <v>36</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54"/>
      <c r="R13" s="270"/>
      <c r="S13" s="357"/>
      <c r="V13" s="257"/>
    </row>
    <row r="14" spans="1:26" x14ac:dyDescent="0.6">
      <c r="A14" s="290"/>
      <c r="B14" s="315"/>
      <c r="C14" s="134" t="s">
        <v>314</v>
      </c>
      <c r="D14" s="134" t="s">
        <v>304</v>
      </c>
      <c r="E14" s="293"/>
      <c r="F14" s="284"/>
      <c r="G14" s="284"/>
      <c r="H14" s="284"/>
      <c r="I14" s="326"/>
      <c r="J14" s="326"/>
      <c r="K14" s="326"/>
      <c r="L14" s="326"/>
      <c r="M14" s="326"/>
      <c r="N14" s="293"/>
      <c r="O14" s="266"/>
      <c r="P14" s="305"/>
      <c r="Q14" s="254"/>
      <c r="R14" s="270"/>
      <c r="S14" s="357"/>
      <c r="V14" s="257"/>
    </row>
    <row r="15" spans="1:26" ht="52" x14ac:dyDescent="0.6">
      <c r="A15" s="290"/>
      <c r="B15" s="315"/>
      <c r="C15" s="134" t="s">
        <v>315</v>
      </c>
      <c r="D15" s="134" t="s">
        <v>304</v>
      </c>
      <c r="E15" s="293"/>
      <c r="F15" s="284"/>
      <c r="G15" s="284"/>
      <c r="H15" s="284"/>
      <c r="I15" s="326"/>
      <c r="J15" s="326"/>
      <c r="K15" s="326"/>
      <c r="L15" s="326"/>
      <c r="M15" s="326"/>
      <c r="N15" s="293"/>
      <c r="O15" s="266"/>
      <c r="P15" s="305"/>
      <c r="Q15" s="254"/>
      <c r="R15" s="270"/>
      <c r="S15" s="357"/>
      <c r="V15" s="257"/>
    </row>
    <row r="16" spans="1:26" ht="52" x14ac:dyDescent="0.6">
      <c r="A16" s="290"/>
      <c r="B16" s="315"/>
      <c r="C16" s="134" t="s">
        <v>316</v>
      </c>
      <c r="D16" s="134" t="s">
        <v>305</v>
      </c>
      <c r="E16" s="293"/>
      <c r="F16" s="284"/>
      <c r="G16" s="284"/>
      <c r="H16" s="284"/>
      <c r="I16" s="326"/>
      <c r="J16" s="326"/>
      <c r="K16" s="326"/>
      <c r="L16" s="326"/>
      <c r="M16" s="326"/>
      <c r="N16" s="293"/>
      <c r="O16" s="266"/>
      <c r="P16" s="305"/>
      <c r="Q16" s="254"/>
      <c r="R16" s="270"/>
      <c r="S16" s="357"/>
      <c r="V16" s="257"/>
    </row>
    <row r="17" spans="1:26" x14ac:dyDescent="0.6">
      <c r="A17" s="290"/>
      <c r="B17" s="315"/>
      <c r="C17" s="134" t="s">
        <v>317</v>
      </c>
      <c r="D17" s="134" t="s">
        <v>305</v>
      </c>
      <c r="E17" s="293"/>
      <c r="F17" s="284"/>
      <c r="G17" s="284"/>
      <c r="H17" s="284"/>
      <c r="I17" s="326"/>
      <c r="J17" s="326"/>
      <c r="K17" s="326"/>
      <c r="L17" s="326"/>
      <c r="M17" s="326"/>
      <c r="N17" s="293"/>
      <c r="O17" s="266"/>
      <c r="P17" s="305"/>
      <c r="Q17" s="254"/>
      <c r="R17" s="270"/>
      <c r="S17" s="357"/>
      <c r="V17" s="257"/>
    </row>
    <row r="18" spans="1:26" ht="78" x14ac:dyDescent="0.6">
      <c r="A18" s="290"/>
      <c r="B18" s="315"/>
      <c r="C18" s="134" t="s">
        <v>318</v>
      </c>
      <c r="D18" s="134" t="s">
        <v>305</v>
      </c>
      <c r="E18" s="293"/>
      <c r="F18" s="284"/>
      <c r="G18" s="284"/>
      <c r="H18" s="284"/>
      <c r="I18" s="326"/>
      <c r="J18" s="326"/>
      <c r="K18" s="326"/>
      <c r="L18" s="326"/>
      <c r="M18" s="326"/>
      <c r="N18" s="293"/>
      <c r="O18" s="266"/>
      <c r="P18" s="305"/>
      <c r="Q18" s="254"/>
      <c r="R18" s="270"/>
      <c r="S18" s="357"/>
      <c r="V18" s="257"/>
    </row>
    <row r="19" spans="1:26" ht="52" x14ac:dyDescent="0.6">
      <c r="A19" s="290"/>
      <c r="B19" s="315"/>
      <c r="C19" s="134" t="s">
        <v>319</v>
      </c>
      <c r="D19" s="134" t="s">
        <v>304</v>
      </c>
      <c r="E19" s="293"/>
      <c r="F19" s="284"/>
      <c r="G19" s="284"/>
      <c r="H19" s="284"/>
      <c r="I19" s="326"/>
      <c r="J19" s="326"/>
      <c r="K19" s="326"/>
      <c r="L19" s="326"/>
      <c r="M19" s="326"/>
      <c r="N19" s="293"/>
      <c r="O19" s="266"/>
      <c r="P19" s="305"/>
      <c r="Q19" s="254"/>
      <c r="R19" s="270"/>
      <c r="S19" s="357"/>
      <c r="V19" s="257"/>
    </row>
    <row r="20" spans="1:26" ht="78" x14ac:dyDescent="0.6">
      <c r="A20" s="290"/>
      <c r="B20" s="315"/>
      <c r="C20" s="134" t="s">
        <v>320</v>
      </c>
      <c r="D20" s="134" t="s">
        <v>304</v>
      </c>
      <c r="E20" s="293"/>
      <c r="F20" s="284"/>
      <c r="G20" s="284"/>
      <c r="H20" s="284"/>
      <c r="I20" s="326"/>
      <c r="J20" s="326"/>
      <c r="K20" s="326"/>
      <c r="L20" s="326"/>
      <c r="M20" s="326"/>
      <c r="N20" s="293"/>
      <c r="O20" s="266"/>
      <c r="P20" s="305"/>
      <c r="Q20" s="254"/>
      <c r="R20" s="270"/>
      <c r="S20" s="357"/>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82"/>
      <c r="R21" s="271"/>
      <c r="S21" s="357"/>
      <c r="V21" s="272"/>
    </row>
    <row r="22" spans="1:26" ht="52" x14ac:dyDescent="0.6">
      <c r="A22" s="273" t="s">
        <v>79</v>
      </c>
      <c r="B22" s="259" t="s">
        <v>115</v>
      </c>
      <c r="C22" s="133" t="s">
        <v>322</v>
      </c>
      <c r="D22" s="133" t="s">
        <v>305</v>
      </c>
      <c r="E22" s="292" t="s">
        <v>305</v>
      </c>
      <c r="F22" s="283">
        <f ca="1">COUNTIFS(INDIRECT("RAG!$C$"&amp;$V12&amp;":$BB$"&amp;$V12),F$11,RAG!$C$3:$BB$3,$B22)</f>
        <v>2</v>
      </c>
      <c r="G22" s="283">
        <f ca="1">COUNTIFS(INDIRECT("RAG!$C$"&amp;$V12&amp;":$BB$"&amp;$V12),G$11,RAG!$C$3:$BB$3,$B22)</f>
        <v>0</v>
      </c>
      <c r="H22" s="283">
        <f ca="1">COUNTIFS(INDIRECT("RAG!$C$"&amp;$V12&amp;":$BB$"&amp;$V12),H$11,RAG!$C$3:$BB$3,$B22)</f>
        <v>0</v>
      </c>
      <c r="I22" s="325" t="s">
        <v>249</v>
      </c>
      <c r="J22" s="292" t="s">
        <v>249</v>
      </c>
      <c r="K22" s="292" t="s">
        <v>249</v>
      </c>
      <c r="L22" s="292" t="s">
        <v>249</v>
      </c>
      <c r="M22" s="292" t="s">
        <v>249</v>
      </c>
      <c r="N22" s="250" t="s">
        <v>281</v>
      </c>
      <c r="O22" s="265" t="s">
        <v>854</v>
      </c>
      <c r="P22" s="250" t="s">
        <v>304</v>
      </c>
      <c r="Q22" s="253" t="s">
        <v>536</v>
      </c>
      <c r="R22" s="269"/>
      <c r="S22" s="323"/>
      <c r="V22" s="256"/>
      <c r="Z22" s="113" t="str">
        <f>IF(R22&gt;0,B22&amp;":"&amp;R22&amp;"
","")</f>
        <v/>
      </c>
    </row>
    <row r="23" spans="1:26" ht="186.65" customHeight="1" thickBot="1" x14ac:dyDescent="0.65">
      <c r="A23" s="280"/>
      <c r="B23" s="261"/>
      <c r="C23" s="135" t="s">
        <v>325</v>
      </c>
      <c r="D23" s="134" t="s">
        <v>304</v>
      </c>
      <c r="E23" s="294"/>
      <c r="F23" s="285"/>
      <c r="G23" s="285"/>
      <c r="H23" s="285"/>
      <c r="I23" s="326"/>
      <c r="J23" s="294"/>
      <c r="K23" s="294"/>
      <c r="L23" s="294"/>
      <c r="M23" s="294"/>
      <c r="N23" s="268"/>
      <c r="O23" s="267"/>
      <c r="P23" s="268"/>
      <c r="Q23" s="282"/>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50" t="s">
        <v>306</v>
      </c>
      <c r="J24" s="250" t="s">
        <v>307</v>
      </c>
      <c r="K24" s="250" t="s">
        <v>308</v>
      </c>
      <c r="L24" s="250" t="s">
        <v>309</v>
      </c>
      <c r="M24" s="250" t="s">
        <v>310</v>
      </c>
      <c r="N24" s="250" t="s">
        <v>279</v>
      </c>
      <c r="O24" s="265" t="s">
        <v>855</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54"/>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54"/>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54"/>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54"/>
      <c r="R28" s="254"/>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54"/>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54"/>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856</v>
      </c>
      <c r="P32" s="304" t="s">
        <v>304</v>
      </c>
      <c r="Q32" s="269"/>
      <c r="R32" s="269"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70"/>
      <c r="R33" s="270"/>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70"/>
      <c r="R34" s="270"/>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70"/>
      <c r="R35" s="270"/>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70"/>
      <c r="R36" s="270"/>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70"/>
      <c r="R37" s="270"/>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70"/>
      <c r="R38" s="270"/>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71"/>
      <c r="R39" s="271"/>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50" t="s">
        <v>306</v>
      </c>
      <c r="J40" s="250" t="s">
        <v>439</v>
      </c>
      <c r="K40" s="250" t="s">
        <v>346</v>
      </c>
      <c r="L40" s="250" t="s">
        <v>309</v>
      </c>
      <c r="M40" s="250" t="s">
        <v>310</v>
      </c>
      <c r="N40" s="250" t="s">
        <v>279</v>
      </c>
      <c r="O40" s="265" t="s">
        <v>857</v>
      </c>
      <c r="P40" s="250"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51"/>
      <c r="J41" s="251"/>
      <c r="K41" s="251"/>
      <c r="L41" s="251"/>
      <c r="M41" s="251"/>
      <c r="N41" s="251"/>
      <c r="O41" s="266"/>
      <c r="P41" s="251"/>
      <c r="Q41" s="270"/>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70"/>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70"/>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70"/>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71"/>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0</v>
      </c>
      <c r="H46" s="259">
        <f ca="1">COUNTIFS(INDIRECT("RAG!$C$"&amp;$V12&amp;":$BB$"&amp;$V12),H$11,RAG!$C$3:$BB$3,$B46)</f>
        <v>5</v>
      </c>
      <c r="I46" s="250" t="s">
        <v>306</v>
      </c>
      <c r="J46" s="250" t="s">
        <v>307</v>
      </c>
      <c r="K46" s="250" t="s">
        <v>308</v>
      </c>
      <c r="L46" s="250" t="s">
        <v>309</v>
      </c>
      <c r="M46" s="250" t="s">
        <v>310</v>
      </c>
      <c r="N46" s="250" t="s">
        <v>279</v>
      </c>
      <c r="O46" s="265" t="s">
        <v>858</v>
      </c>
      <c r="P46" s="304" t="s">
        <v>304</v>
      </c>
      <c r="Q46" s="253"/>
      <c r="R46" s="253" t="s">
        <v>337</v>
      </c>
      <c r="S46" s="322"/>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2"/>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2"/>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2"/>
      <c r="V49" s="257"/>
    </row>
    <row r="50" spans="1:26" ht="352.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292" t="s">
        <v>249</v>
      </c>
      <c r="J51" s="292" t="s">
        <v>249</v>
      </c>
      <c r="K51" s="292" t="s">
        <v>249</v>
      </c>
      <c r="L51" s="292" t="s">
        <v>249</v>
      </c>
      <c r="M51" s="292" t="s">
        <v>249</v>
      </c>
      <c r="N51" s="292" t="s">
        <v>280</v>
      </c>
      <c r="O51" s="265" t="s">
        <v>708</v>
      </c>
      <c r="P51" s="292"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1.75" customHeight="1" thickBot="1" x14ac:dyDescent="0.65">
      <c r="A52" s="291"/>
      <c r="B52" s="261"/>
      <c r="C52" s="138" t="s">
        <v>362</v>
      </c>
      <c r="D52" s="134" t="s">
        <v>305</v>
      </c>
      <c r="E52" s="278"/>
      <c r="F52" s="261"/>
      <c r="G52" s="261"/>
      <c r="H52" s="261"/>
      <c r="I52" s="294"/>
      <c r="J52" s="294"/>
      <c r="K52" s="294"/>
      <c r="L52" s="294"/>
      <c r="M52" s="294"/>
      <c r="N52" s="294"/>
      <c r="O52" s="288"/>
      <c r="P52" s="294"/>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1</v>
      </c>
      <c r="H53" s="283">
        <f ca="1">COUNTIFS(INDIRECT("RAG!$C$"&amp;$V12&amp;":$BB$"&amp;$V12),H$11,RAG!$C$3:$BB$3,$B53)</f>
        <v>0</v>
      </c>
      <c r="I53" s="250" t="s">
        <v>306</v>
      </c>
      <c r="J53" s="250" t="s">
        <v>307</v>
      </c>
      <c r="K53" s="250" t="s">
        <v>308</v>
      </c>
      <c r="L53" s="250" t="s">
        <v>309</v>
      </c>
      <c r="M53" s="250" t="s">
        <v>310</v>
      </c>
      <c r="N53" s="250" t="s">
        <v>279</v>
      </c>
      <c r="O53" s="265" t="s">
        <v>528</v>
      </c>
      <c r="P53" s="250" t="s">
        <v>305</v>
      </c>
      <c r="Q53" s="269"/>
      <c r="R53" s="253" t="s">
        <v>529</v>
      </c>
      <c r="S53" s="324"/>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4"/>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4"/>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4"/>
      <c r="V56" s="257"/>
    </row>
    <row r="57" spans="1:26" ht="33.65"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4"/>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50" t="s">
        <v>279</v>
      </c>
      <c r="O58" s="265" t="s">
        <v>859</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111.65" customHeight="1"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2"/>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2"/>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2"/>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2"/>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2"/>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50" t="s">
        <v>306</v>
      </c>
      <c r="J76" s="250" t="s">
        <v>307</v>
      </c>
      <c r="K76" s="250" t="s">
        <v>308</v>
      </c>
      <c r="L76" s="250" t="s">
        <v>309</v>
      </c>
      <c r="M76" s="250" t="s">
        <v>310</v>
      </c>
      <c r="N76" s="250"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26.5"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860</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90.6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73.64999999999998"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x14ac:dyDescent="0.6">
      <c r="E92" s="154"/>
      <c r="F92" s="154"/>
      <c r="G92" s="154"/>
      <c r="H92" s="154"/>
      <c r="I92" s="154"/>
      <c r="J92" s="154"/>
      <c r="K92" s="154"/>
      <c r="L92" s="154"/>
      <c r="M92" s="154"/>
      <c r="N92" s="154"/>
      <c r="O92" s="154"/>
      <c r="P92" s="154"/>
      <c r="Q92" s="154"/>
      <c r="R92" s="154"/>
    </row>
    <row r="93" spans="1:26" x14ac:dyDescent="0.6">
      <c r="E93" s="154"/>
      <c r="F93" s="154"/>
      <c r="G93" s="154"/>
      <c r="H93" s="154"/>
      <c r="I93" s="154"/>
      <c r="J93" s="154"/>
      <c r="K93" s="154"/>
      <c r="L93" s="154"/>
      <c r="M93" s="154"/>
      <c r="N93" s="154"/>
      <c r="O93" s="154"/>
      <c r="P93" s="154"/>
      <c r="Q93" s="154"/>
      <c r="R93" s="154"/>
    </row>
    <row r="94" spans="1:26" s="153" customFormat="1" x14ac:dyDescent="0.6">
      <c r="A94" s="113"/>
      <c r="B94" s="113"/>
      <c r="C94" s="113"/>
      <c r="D94" s="113"/>
      <c r="E94" s="154"/>
      <c r="F94" s="154"/>
      <c r="G94" s="154"/>
      <c r="H94" s="154"/>
      <c r="I94" s="154"/>
      <c r="J94" s="154"/>
      <c r="K94" s="154"/>
      <c r="L94" s="154"/>
      <c r="M94" s="154"/>
      <c r="N94" s="154"/>
      <c r="O94" s="154"/>
      <c r="P94" s="154"/>
      <c r="Q94" s="154"/>
      <c r="R94" s="154"/>
      <c r="S94" s="152"/>
    </row>
  </sheetData>
  <sheetProtection algorithmName="SHA-512" hashValue="Kab3lJw37qBDT5j4xljO5aM9AMgTPk+GaZl+TyyLxikocaXVwNr28PBLpJuNugWvUrcPqv0E/swOd1Dz18SRPg==" saltValue="bXL0L5JZFw1rCoFAvUQUFQ==" spinCount="100000" sheet="1" objects="1" scenarios="1"/>
  <autoFilter ref="A11:Q91" xr:uid="{D2C47CAF-421C-4D58-AA7A-22430CCF83D7}"/>
  <mergeCells count="262">
    <mergeCell ref="S69:S75"/>
    <mergeCell ref="S76:S80"/>
    <mergeCell ref="S81:S87"/>
    <mergeCell ref="S88:S91"/>
    <mergeCell ref="S22:S23"/>
    <mergeCell ref="S24:S31"/>
    <mergeCell ref="S32:S39"/>
    <mergeCell ref="S40:S45"/>
    <mergeCell ref="S46:S50"/>
    <mergeCell ref="S51:S52"/>
    <mergeCell ref="S53:S57"/>
    <mergeCell ref="S58:S60"/>
    <mergeCell ref="S61:S68"/>
    <mergeCell ref="S12:S21"/>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H76:H80"/>
    <mergeCell ref="I76:I80"/>
    <mergeCell ref="J76:J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P88:P91"/>
    <mergeCell ref="Q88:Q91"/>
    <mergeCell ref="P76:P80"/>
    <mergeCell ref="Q76:Q80"/>
    <mergeCell ref="R76:R80"/>
    <mergeCell ref="V76:V80"/>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K76:K80"/>
    <mergeCell ref="L76:L80"/>
    <mergeCell ref="M76:M80"/>
  </mergeCells>
  <conditionalFormatting sqref="C12:D91">
    <cfRule type="expression" dxfId="871" priority="7">
      <formula>$D12="No"</formula>
    </cfRule>
  </conditionalFormatting>
  <conditionalFormatting sqref="F12:F91">
    <cfRule type="cellIs" dxfId="870" priority="10" operator="greaterThan">
      <formula>0</formula>
    </cfRule>
  </conditionalFormatting>
  <conditionalFormatting sqref="G12:G91">
    <cfRule type="cellIs" dxfId="869" priority="9" operator="greaterThan">
      <formula>0</formula>
    </cfRule>
  </conditionalFormatting>
  <conditionalFormatting sqref="H12:H91">
    <cfRule type="cellIs" dxfId="868" priority="8" operator="greaterThan">
      <formula>0</formula>
    </cfRule>
  </conditionalFormatting>
  <conditionalFormatting sqref="N12">
    <cfRule type="cellIs" dxfId="867" priority="38" operator="equal">
      <formula>"Significant Negative"</formula>
    </cfRule>
    <cfRule type="cellIs" dxfId="866" priority="37" operator="equal">
      <formula>"Minor Negative"</formula>
    </cfRule>
    <cfRule type="cellIs" dxfId="865" priority="41" operator="equal">
      <formula>"Neutral"</formula>
    </cfRule>
    <cfRule type="cellIs" dxfId="864" priority="40" operator="equal">
      <formula>"Significant Positive"</formula>
    </cfRule>
    <cfRule type="cellIs" dxfId="863" priority="39" operator="equal">
      <formula>"Minor Positive"</formula>
    </cfRule>
  </conditionalFormatting>
  <conditionalFormatting sqref="N22">
    <cfRule type="cellIs" dxfId="862" priority="46" operator="equal">
      <formula>"Minor Positive"</formula>
    </cfRule>
    <cfRule type="cellIs" dxfId="861" priority="45" operator="equal">
      <formula>"Neutral"</formula>
    </cfRule>
    <cfRule type="cellIs" dxfId="860" priority="43" operator="equal">
      <formula>"Minor Negative"</formula>
    </cfRule>
    <cfRule type="cellIs" dxfId="859" priority="44" operator="equal">
      <formula>"Uncertain"</formula>
    </cfRule>
    <cfRule type="cellIs" dxfId="858" priority="47" operator="equal">
      <formula>"Significant Positive"</formula>
    </cfRule>
    <cfRule type="cellIs" dxfId="857" priority="42" operator="equal">
      <formula>"Significant Negative"</formula>
    </cfRule>
  </conditionalFormatting>
  <conditionalFormatting sqref="N24">
    <cfRule type="cellIs" dxfId="856" priority="51" operator="equal">
      <formula>"Neutral"</formula>
    </cfRule>
    <cfRule type="cellIs" dxfId="855" priority="52" operator="equal">
      <formula>"Minor Positive"</formula>
    </cfRule>
    <cfRule type="cellIs" dxfId="854" priority="48" operator="equal">
      <formula>"Significant Negative"</formula>
    </cfRule>
    <cfRule type="cellIs" dxfId="853" priority="49" operator="equal">
      <formula>"Minor Negative"</formula>
    </cfRule>
    <cfRule type="cellIs" dxfId="852" priority="50" operator="equal">
      <formula>"Uncertain"</formula>
    </cfRule>
    <cfRule type="cellIs" dxfId="851" priority="53" operator="equal">
      <formula>"Significant Positive"</formula>
    </cfRule>
  </conditionalFormatting>
  <conditionalFormatting sqref="N32">
    <cfRule type="cellIs" dxfId="850" priority="58" operator="equal">
      <formula>"Minor Positive"</formula>
    </cfRule>
    <cfRule type="cellIs" dxfId="849" priority="57" operator="equal">
      <formula>"Neutral"</formula>
    </cfRule>
    <cfRule type="cellIs" dxfId="848" priority="56" operator="equal">
      <formula>"Uncertain"</formula>
    </cfRule>
    <cfRule type="cellIs" dxfId="847" priority="55" operator="equal">
      <formula>"Minor Negative"</formula>
    </cfRule>
    <cfRule type="cellIs" dxfId="846" priority="54" operator="equal">
      <formula>"Significant Negative"</formula>
    </cfRule>
    <cfRule type="cellIs" dxfId="845" priority="59" operator="equal">
      <formula>"Significant Positive"</formula>
    </cfRule>
  </conditionalFormatting>
  <conditionalFormatting sqref="N40">
    <cfRule type="cellIs" dxfId="844" priority="64" operator="equal">
      <formula>"Minor Positive"</formula>
    </cfRule>
    <cfRule type="cellIs" dxfId="843" priority="61" operator="equal">
      <formula>"Minor Negative"</formula>
    </cfRule>
    <cfRule type="cellIs" dxfId="842" priority="60" operator="equal">
      <formula>"Significant Negative"</formula>
    </cfRule>
    <cfRule type="cellIs" dxfId="841" priority="62" operator="equal">
      <formula>"Uncertain"</formula>
    </cfRule>
    <cfRule type="cellIs" dxfId="840" priority="63" operator="equal">
      <formula>"Neutral"</formula>
    </cfRule>
    <cfRule type="cellIs" dxfId="839" priority="65" operator="equal">
      <formula>"Significant Positive"</formula>
    </cfRule>
  </conditionalFormatting>
  <conditionalFormatting sqref="N46">
    <cfRule type="cellIs" dxfId="838" priority="66" operator="equal">
      <formula>"Significant Negative"</formula>
    </cfRule>
    <cfRule type="cellIs" dxfId="837" priority="67" operator="equal">
      <formula>"Minor Negative"</formula>
    </cfRule>
    <cfRule type="cellIs" dxfId="836" priority="68" operator="equal">
      <formula>"Uncertain"</formula>
    </cfRule>
    <cfRule type="cellIs" dxfId="835" priority="69" operator="equal">
      <formula>"Neutral"</formula>
    </cfRule>
    <cfRule type="cellIs" dxfId="834" priority="70" operator="equal">
      <formula>"Minor Positive"</formula>
    </cfRule>
    <cfRule type="cellIs" dxfId="833" priority="71" operator="equal">
      <formula>"Significant Positive"</formula>
    </cfRule>
  </conditionalFormatting>
  <conditionalFormatting sqref="N51">
    <cfRule type="cellIs" dxfId="832" priority="76" operator="equal">
      <formula>"Minor Positive"</formula>
    </cfRule>
    <cfRule type="cellIs" dxfId="831" priority="72" operator="equal">
      <formula>"Significant Negative"</formula>
    </cfRule>
    <cfRule type="cellIs" dxfId="830" priority="73" operator="equal">
      <formula>"Minor Negative"</formula>
    </cfRule>
    <cfRule type="cellIs" dxfId="829" priority="74" operator="equal">
      <formula>"Uncertain"</formula>
    </cfRule>
    <cfRule type="cellIs" dxfId="828" priority="75" operator="equal">
      <formula>"Neutral"</formula>
    </cfRule>
    <cfRule type="cellIs" dxfId="827" priority="77" operator="equal">
      <formula>"Significant Positive"</formula>
    </cfRule>
  </conditionalFormatting>
  <conditionalFormatting sqref="N53">
    <cfRule type="cellIs" dxfId="826" priority="78" operator="equal">
      <formula>"Significant Negative"</formula>
    </cfRule>
    <cfRule type="cellIs" dxfId="825" priority="79" operator="equal">
      <formula>"Minor Negative"</formula>
    </cfRule>
    <cfRule type="cellIs" dxfId="824" priority="80" operator="equal">
      <formula>"Uncertain"</formula>
    </cfRule>
    <cfRule type="cellIs" dxfId="823" priority="81" operator="equal">
      <formula>"Neutral"</formula>
    </cfRule>
    <cfRule type="cellIs" dxfId="822" priority="82" operator="equal">
      <formula>"Minor Positive"</formula>
    </cfRule>
    <cfRule type="cellIs" dxfId="821" priority="83" operator="equal">
      <formula>"Significant Positive"</formula>
    </cfRule>
  </conditionalFormatting>
  <conditionalFormatting sqref="N58">
    <cfRule type="cellIs" dxfId="820" priority="18" operator="equal">
      <formula>"Minor Positive"</formula>
    </cfRule>
    <cfRule type="cellIs" dxfId="819" priority="17" operator="equal">
      <formula>"Neutral"</formula>
    </cfRule>
    <cfRule type="cellIs" dxfId="818" priority="16" operator="equal">
      <formula>"Uncertain"</formula>
    </cfRule>
    <cfRule type="cellIs" dxfId="817" priority="15" operator="equal">
      <formula>"Minor Negative"</formula>
    </cfRule>
    <cfRule type="cellIs" dxfId="816" priority="14" operator="equal">
      <formula>"Significant Negative"</formula>
    </cfRule>
    <cfRule type="cellIs" dxfId="815" priority="19" operator="equal">
      <formula>"Significant Positive"</formula>
    </cfRule>
  </conditionalFormatting>
  <conditionalFormatting sqref="N61">
    <cfRule type="cellIs" dxfId="814" priority="21" operator="equal">
      <formula>"Minor Negative"</formula>
    </cfRule>
    <cfRule type="cellIs" dxfId="813" priority="22" operator="equal">
      <formula>"Uncertain"</formula>
    </cfRule>
    <cfRule type="cellIs" dxfId="812" priority="23" operator="equal">
      <formula>"Neutral"</formula>
    </cfRule>
    <cfRule type="cellIs" dxfId="811" priority="25" operator="equal">
      <formula>"Significant Positive"</formula>
    </cfRule>
    <cfRule type="cellIs" dxfId="810" priority="24" operator="equal">
      <formula>"Minor Positive"</formula>
    </cfRule>
    <cfRule type="cellIs" dxfId="809" priority="20" operator="equal">
      <formula>"Significant Negative"</formula>
    </cfRule>
  </conditionalFormatting>
  <conditionalFormatting sqref="N69">
    <cfRule type="cellIs" dxfId="808" priority="31" operator="equal">
      <formula>"Significant Positive"</formula>
    </cfRule>
    <cfRule type="cellIs" dxfId="807" priority="30" operator="equal">
      <formula>"Minor Positive"</formula>
    </cfRule>
    <cfRule type="cellIs" dxfId="806" priority="29" operator="equal">
      <formula>"Neutral"</formula>
    </cfRule>
    <cfRule type="cellIs" dxfId="805" priority="28" operator="equal">
      <formula>"Uncertain"</formula>
    </cfRule>
    <cfRule type="cellIs" dxfId="804" priority="27" operator="equal">
      <formula>"Minor Negative"</formula>
    </cfRule>
    <cfRule type="cellIs" dxfId="803" priority="26" operator="equal">
      <formula>"Significant Negative"</formula>
    </cfRule>
  </conditionalFormatting>
  <conditionalFormatting sqref="N76">
    <cfRule type="cellIs" dxfId="802" priority="96" operator="equal">
      <formula>"Significant Negative"</formula>
    </cfRule>
    <cfRule type="cellIs" dxfId="801" priority="97" operator="equal">
      <formula>"Minor Negative"</formula>
    </cfRule>
    <cfRule type="cellIs" dxfId="800" priority="98" operator="equal">
      <formula>"Uncertain"</formula>
    </cfRule>
    <cfRule type="cellIs" dxfId="799" priority="99" operator="equal">
      <formula>"Neutral"</formula>
    </cfRule>
    <cfRule type="cellIs" dxfId="798" priority="100" operator="equal">
      <formula>"Minor Positive"</formula>
    </cfRule>
    <cfRule type="cellIs" dxfId="797" priority="101" operator="equal">
      <formula>"Significant Positive"</formula>
    </cfRule>
  </conditionalFormatting>
  <conditionalFormatting sqref="N81">
    <cfRule type="cellIs" dxfId="796" priority="6" operator="equal">
      <formula>"Significant Positive"</formula>
    </cfRule>
    <cfRule type="cellIs" dxfId="795" priority="5" operator="equal">
      <formula>"Minor Positive"</formula>
    </cfRule>
    <cfRule type="cellIs" dxfId="794" priority="4" operator="equal">
      <formula>"Neutral"</formula>
    </cfRule>
    <cfRule type="cellIs" dxfId="793" priority="3" operator="equal">
      <formula>"Uncertain"</formula>
    </cfRule>
    <cfRule type="cellIs" dxfId="792" priority="2" operator="equal">
      <formula>"Minor Negative"</formula>
    </cfRule>
    <cfRule type="cellIs" dxfId="791" priority="1" operator="equal">
      <formula>"Significant Negative"</formula>
    </cfRule>
  </conditionalFormatting>
  <conditionalFormatting sqref="N88">
    <cfRule type="cellIs" dxfId="790" priority="114" operator="equal">
      <formula>"Significant Negative"</formula>
    </cfRule>
    <cfRule type="cellIs" dxfId="789" priority="115" operator="equal">
      <formula>"Minor Negative"</formula>
    </cfRule>
    <cfRule type="cellIs" dxfId="788" priority="116" operator="equal">
      <formula>"Uncertain"</formula>
    </cfRule>
    <cfRule type="cellIs" dxfId="787" priority="117" operator="equal">
      <formula>"Neutral"</formula>
    </cfRule>
    <cfRule type="cellIs" dxfId="786" priority="118" operator="equal">
      <formula>"Minor Positive"</formula>
    </cfRule>
    <cfRule type="cellIs" dxfId="785" priority="119" operator="equal">
      <formula>"Significant Positive"</formula>
    </cfRule>
  </conditionalFormatting>
  <dataValidations count="9">
    <dataValidation type="list" allowBlank="1" showInputMessage="1" showErrorMessage="1" sqref="I12:I91" xr:uid="{7226CE4C-6539-445A-AD00-0726ED0C5D77}">
      <formula1>"Direct,Indirect,N/A"</formula1>
    </dataValidation>
    <dataValidation type="list" allowBlank="1" showInputMessage="1" showErrorMessage="1" sqref="J12 J22:J91" xr:uid="{FA8B9AEB-22F0-46D4-8399-7C1EAD86D617}">
      <formula1>"Low,Medium,High,N/A"</formula1>
    </dataValidation>
    <dataValidation type="list" allowBlank="1" showInputMessage="1" showErrorMessage="1" sqref="K12 K22:K91" xr:uid="{3DC50047-5E76-4352-83DE-10421828BBB2}">
      <formula1>"Short(&lt;5yrs),Short/Medium,Medium(10yrs),Medium/Long,Long(20+yrs),N/A"</formula1>
    </dataValidation>
    <dataValidation type="list" allowBlank="1" showInputMessage="1" showErrorMessage="1" sqref="L12 L22:L91" xr:uid="{AB8BDA0D-1496-46A2-828D-9622D9387727}">
      <formula1>"Localised,District-wide,Regional,National,N/A"</formula1>
    </dataValidation>
    <dataValidation type="list" allowBlank="1" showInputMessage="1" showErrorMessage="1" sqref="N12 N88:N91 N22:N80" xr:uid="{8B0A4D42-239C-4E35-8FAE-6598A2C5D732}">
      <formula1>"Significant Positive,Minor Positive,Neutral,Uncertain,Minor Negative,Significant Negative"</formula1>
    </dataValidation>
    <dataValidation type="list" allowBlank="1" showInputMessage="1" showErrorMessage="1" sqref="P88:P91 P61:P68" xr:uid="{03C175D1-580B-4B60-A9BE-B4ADF6725E58}">
      <formula1>"Yes,No"</formula1>
    </dataValidation>
    <dataValidation type="list" allowBlank="1" showInputMessage="1" showErrorMessage="1" sqref="M12:M91" xr:uid="{D6EA82D3-769D-439B-BBA0-AF92C017789B}">
      <formula1>"Permanent/Irreversible,Permanant/Reversible,Temporary/Irreversible,Temporary/Reversible,N/A"</formula1>
    </dataValidation>
    <dataValidation type="list" allowBlank="1" showInputMessage="1" showErrorMessage="1" sqref="D12:D91" xr:uid="{F935D76C-BF05-49E8-AEDD-F67042A0227A}">
      <formula1>"Yes, No"</formula1>
    </dataValidation>
    <dataValidation type="list" allowBlank="1" showInputMessage="1" showErrorMessage="1" sqref="N81:N87" xr:uid="{56FD2679-47F4-4D47-8957-AD09FA011BAB}">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C58F1-7755-4897-BB13-58EBCB58812F}">
  <sheetPr codeName="Sheet27"/>
  <dimension ref="A1:Z94"/>
  <sheetViews>
    <sheetView showGridLines="0" zoomScale="30" zoomScaleNormal="30"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4.1796875" style="113" customWidth="1"/>
    <col min="18" max="18" width="50.81640625" style="113" customWidth="1"/>
    <col min="19" max="19" width="23.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204</v>
      </c>
      <c r="D1" s="317"/>
      <c r="E1" s="114"/>
      <c r="F1" s="114"/>
      <c r="G1" s="114"/>
      <c r="H1" s="114"/>
      <c r="I1" s="115"/>
      <c r="J1" s="115"/>
      <c r="K1" s="115"/>
      <c r="M1" s="116"/>
      <c r="N1" s="116"/>
      <c r="O1" s="116"/>
    </row>
    <row r="2" spans="1:26" x14ac:dyDescent="0.6">
      <c r="A2" s="112" t="s">
        <v>31</v>
      </c>
      <c r="B2" s="118"/>
      <c r="C2" s="266" t="s">
        <v>861</v>
      </c>
      <c r="D2" s="266"/>
      <c r="E2" s="119"/>
      <c r="F2" s="119"/>
      <c r="G2" s="119"/>
      <c r="H2" s="119"/>
      <c r="M2" s="120"/>
      <c r="N2" s="120"/>
      <c r="O2" s="120"/>
    </row>
    <row r="3" spans="1:26" x14ac:dyDescent="0.6">
      <c r="A3" s="121" t="s">
        <v>32</v>
      </c>
      <c r="B3" s="122"/>
      <c r="C3" s="267" t="s">
        <v>862</v>
      </c>
      <c r="D3" s="267"/>
      <c r="E3" s="119"/>
      <c r="F3" s="119"/>
      <c r="G3" s="119"/>
      <c r="H3" s="119"/>
      <c r="M3" s="120"/>
      <c r="N3" s="120"/>
      <c r="O3" s="120"/>
    </row>
    <row r="4" spans="1:26" ht="46.5" customHeight="1" x14ac:dyDescent="0.6">
      <c r="A4" s="123" t="s">
        <v>33</v>
      </c>
      <c r="B4" s="124"/>
      <c r="C4" s="318" t="s">
        <v>249</v>
      </c>
      <c r="D4" s="318"/>
      <c r="E4" s="125"/>
      <c r="F4" s="125"/>
      <c r="G4" s="125"/>
      <c r="H4" s="125"/>
      <c r="M4" s="120"/>
      <c r="N4" s="120"/>
      <c r="O4" s="120"/>
    </row>
    <row r="5" spans="1:26" ht="47.15" customHeight="1" x14ac:dyDescent="0.6">
      <c r="A5" s="121" t="s">
        <v>34</v>
      </c>
      <c r="B5" s="124"/>
      <c r="C5" s="319">
        <v>0.73</v>
      </c>
      <c r="D5" s="320"/>
      <c r="E5" s="125"/>
      <c r="F5" s="125"/>
      <c r="G5" s="125"/>
      <c r="H5" s="125"/>
      <c r="M5" s="120"/>
      <c r="N5" s="120"/>
      <c r="O5" s="120"/>
    </row>
    <row r="6" spans="1:26" ht="72" customHeight="1" x14ac:dyDescent="0.6">
      <c r="A6" s="121" t="s">
        <v>35</v>
      </c>
      <c r="B6" s="124"/>
      <c r="C6" s="319" t="s">
        <v>863</v>
      </c>
      <c r="D6" s="320"/>
      <c r="E6" s="125"/>
      <c r="F6" s="125"/>
      <c r="G6" s="125"/>
      <c r="H6" s="125"/>
      <c r="M6" s="120"/>
      <c r="N6" s="120"/>
      <c r="O6" s="120"/>
    </row>
    <row r="7" spans="1:26" ht="49.5" customHeight="1" x14ac:dyDescent="0.6">
      <c r="A7" s="121" t="s">
        <v>36</v>
      </c>
      <c r="B7" s="124"/>
      <c r="C7" s="319" t="s">
        <v>606</v>
      </c>
      <c r="D7" s="320"/>
      <c r="E7" s="125"/>
      <c r="F7" s="125"/>
      <c r="G7" s="125"/>
      <c r="H7" s="125"/>
      <c r="M7" s="120"/>
      <c r="N7" s="120"/>
      <c r="O7" s="120"/>
    </row>
    <row r="8" spans="1:26" ht="47.15" customHeight="1"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30" customHeight="1" x14ac:dyDescent="0.6">
      <c r="A12" s="289" t="s">
        <v>76</v>
      </c>
      <c r="B12" s="314" t="s">
        <v>114</v>
      </c>
      <c r="C12" s="133" t="s">
        <v>303</v>
      </c>
      <c r="D12" s="133" t="s">
        <v>305</v>
      </c>
      <c r="E12" s="293" t="s">
        <v>305</v>
      </c>
      <c r="F12" s="284">
        <f ca="1">COUNTIFS(INDIRECT("RAG!$C$"&amp;$V12&amp;":$BB$"&amp;$V12),F$11,RAG!$C$3:$BB$3,$B12)</f>
        <v>1</v>
      </c>
      <c r="G12" s="306">
        <f ca="1">COUNTIFS(INDIRECT("RAG!$C$"&amp;$V12&amp;":$BB$"&amp;$V12),G$11,RAG!$C$3:$BB$3,$B12)</f>
        <v>2</v>
      </c>
      <c r="H12" s="306">
        <f ca="1">COUNTIFS(INDIRECT("RAG!$C$"&amp;$V12&amp;":$BB$"&amp;$V12),H$11,RAG!$C$3:$BB$3,$B12)</f>
        <v>0</v>
      </c>
      <c r="I12" s="325" t="s">
        <v>306</v>
      </c>
      <c r="J12" s="325" t="s">
        <v>307</v>
      </c>
      <c r="K12" s="325" t="s">
        <v>308</v>
      </c>
      <c r="L12" s="325" t="s">
        <v>309</v>
      </c>
      <c r="M12" s="325" t="s">
        <v>310</v>
      </c>
      <c r="N12" s="268" t="s">
        <v>279</v>
      </c>
      <c r="O12" s="265" t="s">
        <v>864</v>
      </c>
      <c r="P12" s="304" t="s">
        <v>304</v>
      </c>
      <c r="Q12" s="269"/>
      <c r="R12" s="269"/>
      <c r="S12" s="323"/>
      <c r="V12" s="256">
        <f>MATCH(C1, RAG!$B$1:B$55, 0)</f>
        <v>37</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14.5" customHeight="1"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14.5" customHeight="1"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304</v>
      </c>
      <c r="E21" s="294"/>
      <c r="F21" s="285"/>
      <c r="G21" s="285"/>
      <c r="H21" s="285"/>
      <c r="I21" s="327"/>
      <c r="J21" s="327"/>
      <c r="K21" s="327"/>
      <c r="L21" s="327"/>
      <c r="M21" s="327"/>
      <c r="N21" s="294"/>
      <c r="O21" s="267"/>
      <c r="P21" s="306"/>
      <c r="Q21" s="271"/>
      <c r="R21" s="271"/>
      <c r="S21" s="323"/>
      <c r="V21" s="272"/>
    </row>
    <row r="22" spans="1:26" ht="39" customHeight="1" x14ac:dyDescent="0.6">
      <c r="A22" s="273" t="s">
        <v>79</v>
      </c>
      <c r="B22" s="259" t="s">
        <v>115</v>
      </c>
      <c r="C22" s="133" t="s">
        <v>322</v>
      </c>
      <c r="D22" s="133" t="s">
        <v>304</v>
      </c>
      <c r="E22" s="292" t="s">
        <v>305</v>
      </c>
      <c r="F22" s="283">
        <f ca="1">COUNTIFS(INDIRECT("RAG!$C$"&amp;$V12&amp;":$BB$"&amp;$V12),F$11,RAG!$C$3:$BB$3,$B22)</f>
        <v>1</v>
      </c>
      <c r="G22" s="283">
        <f ca="1">COUNTIFS(INDIRECT("RAG!$C$"&amp;$V12&amp;":$BB$"&amp;$V12),G$11,RAG!$C$3:$BB$3,$B22)</f>
        <v>0</v>
      </c>
      <c r="H22" s="283">
        <f ca="1">COUNTIFS(INDIRECT("RAG!$C$"&amp;$V12&amp;":$BB$"&amp;$V12),H$11,RAG!$C$3:$BB$3,$B22)</f>
        <v>1</v>
      </c>
      <c r="I22" s="352" t="s">
        <v>249</v>
      </c>
      <c r="J22" s="292" t="s">
        <v>249</v>
      </c>
      <c r="K22" s="292" t="s">
        <v>249</v>
      </c>
      <c r="L22" s="292" t="s">
        <v>249</v>
      </c>
      <c r="M22" s="292" t="s">
        <v>249</v>
      </c>
      <c r="N22" s="292" t="s">
        <v>280</v>
      </c>
      <c r="O22" s="265" t="s">
        <v>865</v>
      </c>
      <c r="P22" s="304" t="s">
        <v>304</v>
      </c>
      <c r="Q22" s="269"/>
      <c r="R22" s="269"/>
      <c r="S22" s="323"/>
      <c r="V22" s="256"/>
      <c r="Z22" s="113" t="str">
        <f>IF(R22&gt;0,B22&amp;":"&amp;R22&amp;"
","")</f>
        <v/>
      </c>
    </row>
    <row r="23" spans="1:26" ht="163" customHeight="1" thickBot="1" x14ac:dyDescent="0.65">
      <c r="A23" s="280"/>
      <c r="B23" s="261"/>
      <c r="C23" s="135" t="s">
        <v>325</v>
      </c>
      <c r="D23" s="134" t="s">
        <v>304</v>
      </c>
      <c r="E23" s="294"/>
      <c r="F23" s="285"/>
      <c r="G23" s="285"/>
      <c r="H23" s="285"/>
      <c r="I23" s="327"/>
      <c r="J23" s="294"/>
      <c r="K23" s="294"/>
      <c r="L23" s="294"/>
      <c r="M23" s="294"/>
      <c r="N23" s="294"/>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50" t="s">
        <v>249</v>
      </c>
      <c r="J24" s="250" t="s">
        <v>249</v>
      </c>
      <c r="K24" s="250" t="s">
        <v>249</v>
      </c>
      <c r="L24" s="250" t="s">
        <v>249</v>
      </c>
      <c r="M24" s="250" t="s">
        <v>249</v>
      </c>
      <c r="N24" s="250" t="s">
        <v>280</v>
      </c>
      <c r="O24" s="265" t="s">
        <v>866</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54"/>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54"/>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54"/>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54"/>
      <c r="S28" s="323"/>
      <c r="V28" s="257"/>
    </row>
    <row r="29" spans="1:26" ht="29.15" customHeight="1" x14ac:dyDescent="0.6">
      <c r="A29" s="290"/>
      <c r="B29" s="260"/>
      <c r="C29" s="137" t="s">
        <v>332</v>
      </c>
      <c r="D29" s="134" t="s">
        <v>304</v>
      </c>
      <c r="E29" s="277"/>
      <c r="F29" s="260"/>
      <c r="G29" s="260"/>
      <c r="H29" s="260"/>
      <c r="I29" s="251"/>
      <c r="J29" s="251"/>
      <c r="K29" s="251"/>
      <c r="L29" s="251"/>
      <c r="M29" s="251"/>
      <c r="N29" s="251"/>
      <c r="O29" s="266"/>
      <c r="P29" s="305"/>
      <c r="Q29" s="270"/>
      <c r="R29" s="254"/>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54"/>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50" t="s">
        <v>306</v>
      </c>
      <c r="J32" s="250" t="s">
        <v>307</v>
      </c>
      <c r="K32" s="250" t="s">
        <v>308</v>
      </c>
      <c r="L32" s="250" t="s">
        <v>309</v>
      </c>
      <c r="M32" s="250" t="s">
        <v>310</v>
      </c>
      <c r="N32" s="250" t="s">
        <v>279</v>
      </c>
      <c r="O32" s="265" t="s">
        <v>867</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30" customHeight="1"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163.75" customHeight="1"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27.65" customHeight="1" x14ac:dyDescent="0.6">
      <c r="A40" s="289" t="s">
        <v>89</v>
      </c>
      <c r="B40" s="259" t="s">
        <v>118</v>
      </c>
      <c r="C40" s="136" t="s">
        <v>345</v>
      </c>
      <c r="D40" s="133" t="s">
        <v>305</v>
      </c>
      <c r="E40" s="276" t="s">
        <v>305</v>
      </c>
      <c r="F40" s="259">
        <f ca="1">COUNTIFS(INDIRECT("RAG!$C$"&amp;$V12&amp;":$BB$"&amp;$V12),F$11,RAG!$C$3:$BB$3,$B40)</f>
        <v>2</v>
      </c>
      <c r="G40" s="259">
        <f ca="1">COUNTIFS(INDIRECT("RAG!$C$"&amp;$V12&amp;":$BB$"&amp;$V12),G$11,RAG!$C$3:$BB$3,$B40)</f>
        <v>0</v>
      </c>
      <c r="H40" s="259">
        <f ca="1">COUNTIFS(INDIRECT("RAG!$C$"&amp;$V12&amp;":$BB$"&amp;$V12),H$11,RAG!$C$3:$BB$3,$B40)</f>
        <v>0</v>
      </c>
      <c r="I40" s="250" t="s">
        <v>249</v>
      </c>
      <c r="J40" s="250" t="s">
        <v>249</v>
      </c>
      <c r="K40" s="250" t="s">
        <v>249</v>
      </c>
      <c r="L40" s="250" t="s">
        <v>249</v>
      </c>
      <c r="M40" s="250" t="s">
        <v>249</v>
      </c>
      <c r="N40" s="250" t="s">
        <v>280</v>
      </c>
      <c r="O40" s="265" t="s">
        <v>868</v>
      </c>
      <c r="P40" s="304" t="s">
        <v>304</v>
      </c>
      <c r="Q40" s="269"/>
      <c r="R40" s="269"/>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305"/>
      <c r="Q41" s="270"/>
      <c r="R41" s="270"/>
      <c r="S41" s="323"/>
      <c r="V41" s="257"/>
    </row>
    <row r="42" spans="1:26" ht="52" x14ac:dyDescent="0.6">
      <c r="A42" s="290"/>
      <c r="B42" s="260"/>
      <c r="C42" s="137" t="s">
        <v>349</v>
      </c>
      <c r="D42" s="134" t="s">
        <v>305</v>
      </c>
      <c r="E42" s="277"/>
      <c r="F42" s="260"/>
      <c r="G42" s="260"/>
      <c r="H42" s="260"/>
      <c r="I42" s="251"/>
      <c r="J42" s="251"/>
      <c r="K42" s="251"/>
      <c r="L42" s="251"/>
      <c r="M42" s="251"/>
      <c r="N42" s="251"/>
      <c r="O42" s="266"/>
      <c r="P42" s="305"/>
      <c r="Q42" s="270"/>
      <c r="R42" s="270"/>
      <c r="S42" s="323"/>
      <c r="V42" s="257"/>
    </row>
    <row r="43" spans="1:26" ht="78" x14ac:dyDescent="0.6">
      <c r="A43" s="290"/>
      <c r="B43" s="260"/>
      <c r="C43" s="137" t="s">
        <v>350</v>
      </c>
      <c r="D43" s="134" t="s">
        <v>304</v>
      </c>
      <c r="E43" s="277"/>
      <c r="F43" s="260"/>
      <c r="G43" s="260"/>
      <c r="H43" s="260"/>
      <c r="I43" s="251"/>
      <c r="J43" s="251"/>
      <c r="K43" s="251"/>
      <c r="L43" s="251"/>
      <c r="M43" s="251"/>
      <c r="N43" s="251"/>
      <c r="O43" s="266"/>
      <c r="P43" s="305"/>
      <c r="Q43" s="270"/>
      <c r="R43" s="270"/>
      <c r="S43" s="323"/>
      <c r="V43" s="257"/>
    </row>
    <row r="44" spans="1:26" ht="104" x14ac:dyDescent="0.6">
      <c r="A44" s="290"/>
      <c r="B44" s="260"/>
      <c r="C44" s="137" t="s">
        <v>351</v>
      </c>
      <c r="D44" s="134" t="s">
        <v>304</v>
      </c>
      <c r="E44" s="277"/>
      <c r="F44" s="260"/>
      <c r="G44" s="260"/>
      <c r="H44" s="260"/>
      <c r="I44" s="251"/>
      <c r="J44" s="251"/>
      <c r="K44" s="251"/>
      <c r="L44" s="251"/>
      <c r="M44" s="251"/>
      <c r="N44" s="251"/>
      <c r="O44" s="266"/>
      <c r="P44" s="305"/>
      <c r="Q44" s="270"/>
      <c r="R44" s="270"/>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306"/>
      <c r="Q45" s="271"/>
      <c r="R45" s="271"/>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50" t="s">
        <v>306</v>
      </c>
      <c r="J46" s="250" t="s">
        <v>307</v>
      </c>
      <c r="K46" s="250" t="s">
        <v>308</v>
      </c>
      <c r="L46" s="250" t="s">
        <v>309</v>
      </c>
      <c r="M46" s="250" t="s">
        <v>310</v>
      </c>
      <c r="N46" s="250" t="s">
        <v>279</v>
      </c>
      <c r="O46" s="265" t="s">
        <v>869</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30" customHeight="1"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14.5" customHeight="1"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87.65"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45" customHeight="1"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92" t="s">
        <v>249</v>
      </c>
      <c r="J51" s="292" t="s">
        <v>249</v>
      </c>
      <c r="K51" s="292" t="s">
        <v>249</v>
      </c>
      <c r="L51" s="292" t="s">
        <v>249</v>
      </c>
      <c r="M51" s="292" t="s">
        <v>249</v>
      </c>
      <c r="N51" s="292" t="s">
        <v>280</v>
      </c>
      <c r="O51" s="286" t="s">
        <v>870</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409.6" customHeight="1" thickBot="1" x14ac:dyDescent="0.65">
      <c r="A52" s="291"/>
      <c r="B52" s="261"/>
      <c r="C52" s="138" t="s">
        <v>362</v>
      </c>
      <c r="D52" s="134" t="s">
        <v>305</v>
      </c>
      <c r="E52" s="278"/>
      <c r="F52" s="261"/>
      <c r="G52" s="261"/>
      <c r="H52" s="261"/>
      <c r="I52" s="294"/>
      <c r="J52" s="294"/>
      <c r="K52" s="294"/>
      <c r="L52" s="294"/>
      <c r="M52" s="294"/>
      <c r="N52" s="294"/>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306</v>
      </c>
      <c r="J53" s="250" t="s">
        <v>307</v>
      </c>
      <c r="K53" s="250" t="s">
        <v>308</v>
      </c>
      <c r="L53" s="250" t="s">
        <v>309</v>
      </c>
      <c r="M53" s="250" t="s">
        <v>310</v>
      </c>
      <c r="N53" s="250" t="s">
        <v>279</v>
      </c>
      <c r="O53" s="265" t="s">
        <v>630</v>
      </c>
      <c r="P53" s="250" t="s">
        <v>305</v>
      </c>
      <c r="Q53" s="269"/>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112"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3"/>
      <c r="V57" s="272"/>
    </row>
    <row r="58" spans="1:26" ht="29.25" customHeight="1" x14ac:dyDescent="0.6">
      <c r="A58" s="289" t="s">
        <v>101</v>
      </c>
      <c r="B58" s="259" t="s">
        <v>122</v>
      </c>
      <c r="C58" s="143" t="s">
        <v>370</v>
      </c>
      <c r="D58" s="133" t="s">
        <v>305</v>
      </c>
      <c r="E58" s="292" t="s">
        <v>305</v>
      </c>
      <c r="F58" s="283">
        <f ca="1">COUNTIFS(INDIRECT("RAG!$C$"&amp;$V12&amp;":$BB$"&amp;$V12),F$11,RAG!$C$3:$BB$3,$B58)</f>
        <v>1</v>
      </c>
      <c r="G58" s="283">
        <f ca="1">COUNTIFS(INDIRECT("RAG!$C$"&amp;$V12&amp;":$BB$"&amp;$V12),G$11,RAG!$C$3:$BB$3,$B58)</f>
        <v>0</v>
      </c>
      <c r="H58" s="283">
        <f ca="1">COUNTIFS(INDIRECT("RAG!$C$"&amp;$V12&amp;":$BB$"&amp;$V12),H$11,RAG!$C$3:$BB$3,$B58)</f>
        <v>1</v>
      </c>
      <c r="I58" s="250" t="s">
        <v>306</v>
      </c>
      <c r="J58" s="250" t="s">
        <v>307</v>
      </c>
      <c r="K58" s="250" t="s">
        <v>308</v>
      </c>
      <c r="L58" s="250" t="s">
        <v>309</v>
      </c>
      <c r="M58" s="250" t="s">
        <v>310</v>
      </c>
      <c r="N58" s="250" t="s">
        <v>279</v>
      </c>
      <c r="O58" s="265" t="s">
        <v>871</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14.5" customHeight="1" x14ac:dyDescent="0.6">
      <c r="A59" s="290"/>
      <c r="B59" s="260"/>
      <c r="C59" s="144" t="s">
        <v>372</v>
      </c>
      <c r="D59" s="134" t="s">
        <v>304</v>
      </c>
      <c r="E59" s="293"/>
      <c r="F59" s="284"/>
      <c r="G59" s="284"/>
      <c r="H59" s="284"/>
      <c r="I59" s="251"/>
      <c r="J59" s="251"/>
      <c r="K59" s="251"/>
      <c r="L59" s="251"/>
      <c r="M59" s="251"/>
      <c r="N59" s="251"/>
      <c r="O59" s="266"/>
      <c r="P59" s="251"/>
      <c r="Q59" s="270"/>
      <c r="R59" s="254"/>
      <c r="S59" s="323"/>
      <c r="V59" s="257"/>
    </row>
    <row r="60" spans="1:26" ht="174" customHeight="1" thickBot="1" x14ac:dyDescent="0.65">
      <c r="A60" s="291"/>
      <c r="B60" s="261"/>
      <c r="C60" s="145" t="s">
        <v>373</v>
      </c>
      <c r="D60" s="134" t="s">
        <v>304</v>
      </c>
      <c r="E60" s="294"/>
      <c r="F60" s="285"/>
      <c r="G60" s="285"/>
      <c r="H60" s="285"/>
      <c r="I60" s="268"/>
      <c r="J60" s="268"/>
      <c r="K60" s="268"/>
      <c r="L60" s="268"/>
      <c r="M60" s="268"/>
      <c r="N60" s="268"/>
      <c r="O60" s="267"/>
      <c r="P60" s="268"/>
      <c r="Q60" s="271"/>
      <c r="R60" s="282"/>
      <c r="S60" s="323"/>
      <c r="V60" s="272"/>
    </row>
    <row r="61" spans="1:26" ht="14.5" customHeight="1" x14ac:dyDescent="0.6">
      <c r="A61" s="289" t="s">
        <v>102</v>
      </c>
      <c r="B61" s="259" t="s">
        <v>123</v>
      </c>
      <c r="C61" s="133" t="s">
        <v>374</v>
      </c>
      <c r="D61" s="133" t="s">
        <v>305</v>
      </c>
      <c r="E61" s="292" t="s">
        <v>305</v>
      </c>
      <c r="F61" s="283">
        <f ca="1">COUNTIFS(INDIRECT("RAG!$C$"&amp;$V12&amp;":$BB$"&amp;$V12),F$11,RAG!$C$3:$BB$3,$B61)</f>
        <v>2</v>
      </c>
      <c r="G61" s="283">
        <f ca="1">COUNTIFS(INDIRECT("RAG!$C$"&amp;$V12&amp;":$BB$"&amp;$V12),G$11,RAG!$C$3:$BB$3,$B61)</f>
        <v>0</v>
      </c>
      <c r="H61" s="283">
        <f ca="1">COUNTIFS(INDIRECT("RAG!$C$"&amp;$V12&amp;":$BB$"&amp;$V12),H$11,RAG!$C$3:$BB$3,$B61)</f>
        <v>3</v>
      </c>
      <c r="I61" s="250" t="s">
        <v>249</v>
      </c>
      <c r="J61" s="250" t="s">
        <v>249</v>
      </c>
      <c r="K61" s="250" t="s">
        <v>249</v>
      </c>
      <c r="L61" s="250" t="s">
        <v>249</v>
      </c>
      <c r="M61" s="250" t="s">
        <v>249</v>
      </c>
      <c r="N61" s="250" t="s">
        <v>280</v>
      </c>
      <c r="O61" s="265" t="s">
        <v>672</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43.4" customHeight="1"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2</v>
      </c>
      <c r="G69" s="283">
        <f ca="1">COUNTIFS(INDIRECT("RAG!$C$"&amp;$V12&amp;":$BB$"&amp;$V12),G$11,RAG!$C$3:$BB$3,$B69)</f>
        <v>0</v>
      </c>
      <c r="H69" s="283">
        <f ca="1">COUNTIFS(INDIRECT("RAG!$C$"&amp;$V12&amp;":$BB$"&amp;$V12),H$11,RAG!$C$3:$BB$3,$B69)</f>
        <v>4</v>
      </c>
      <c r="I69" s="250" t="s">
        <v>306</v>
      </c>
      <c r="J69" s="250" t="s">
        <v>307</v>
      </c>
      <c r="K69" s="250" t="s">
        <v>308</v>
      </c>
      <c r="L69" s="250" t="s">
        <v>309</v>
      </c>
      <c r="M69" s="250" t="s">
        <v>310</v>
      </c>
      <c r="N69" s="250" t="s">
        <v>282</v>
      </c>
      <c r="O69" s="286" t="s">
        <v>872</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54"/>
      <c r="R70" s="254"/>
      <c r="S70" s="323"/>
      <c r="V70" s="257"/>
    </row>
    <row r="71" spans="1:26" ht="78" x14ac:dyDescent="0.6">
      <c r="A71" s="290"/>
      <c r="B71" s="260"/>
      <c r="C71" s="140" t="s">
        <v>388</v>
      </c>
      <c r="D71" s="134" t="s">
        <v>304</v>
      </c>
      <c r="E71" s="293"/>
      <c r="F71" s="284"/>
      <c r="G71" s="284"/>
      <c r="H71" s="284"/>
      <c r="I71" s="251"/>
      <c r="J71" s="251"/>
      <c r="K71" s="251"/>
      <c r="L71" s="251"/>
      <c r="M71" s="251"/>
      <c r="N71" s="251"/>
      <c r="O71" s="287"/>
      <c r="P71" s="251"/>
      <c r="Q71" s="254"/>
      <c r="R71" s="254"/>
      <c r="S71" s="323"/>
      <c r="V71" s="257"/>
    </row>
    <row r="72" spans="1:26" ht="52" x14ac:dyDescent="0.6">
      <c r="A72" s="290"/>
      <c r="B72" s="260"/>
      <c r="C72" s="140" t="s">
        <v>389</v>
      </c>
      <c r="D72" s="134" t="s">
        <v>304</v>
      </c>
      <c r="E72" s="293"/>
      <c r="F72" s="284"/>
      <c r="G72" s="284"/>
      <c r="H72" s="284"/>
      <c r="I72" s="251"/>
      <c r="J72" s="251"/>
      <c r="K72" s="251"/>
      <c r="L72" s="251"/>
      <c r="M72" s="251"/>
      <c r="N72" s="251"/>
      <c r="O72" s="287"/>
      <c r="P72" s="251"/>
      <c r="Q72" s="254"/>
      <c r="R72" s="254"/>
      <c r="S72" s="323"/>
      <c r="V72" s="257"/>
    </row>
    <row r="73" spans="1:26" x14ac:dyDescent="0.6">
      <c r="A73" s="290"/>
      <c r="B73" s="260"/>
      <c r="C73" s="140" t="s">
        <v>390</v>
      </c>
      <c r="D73" s="134" t="s">
        <v>304</v>
      </c>
      <c r="E73" s="293"/>
      <c r="F73" s="284"/>
      <c r="G73" s="284"/>
      <c r="H73" s="284"/>
      <c r="I73" s="251"/>
      <c r="J73" s="251"/>
      <c r="K73" s="251"/>
      <c r="L73" s="251"/>
      <c r="M73" s="251"/>
      <c r="N73" s="251"/>
      <c r="O73" s="287"/>
      <c r="P73" s="251"/>
      <c r="Q73" s="254"/>
      <c r="R73" s="254"/>
      <c r="S73" s="323"/>
      <c r="V73" s="257"/>
    </row>
    <row r="74" spans="1:26" x14ac:dyDescent="0.6">
      <c r="A74" s="290"/>
      <c r="B74" s="260"/>
      <c r="C74" s="140" t="s">
        <v>391</v>
      </c>
      <c r="D74" s="134" t="s">
        <v>304</v>
      </c>
      <c r="E74" s="293"/>
      <c r="F74" s="284"/>
      <c r="G74" s="284"/>
      <c r="H74" s="284"/>
      <c r="I74" s="251"/>
      <c r="J74" s="251"/>
      <c r="K74" s="251"/>
      <c r="L74" s="251"/>
      <c r="M74" s="251"/>
      <c r="N74" s="251"/>
      <c r="O74" s="287"/>
      <c r="P74" s="251"/>
      <c r="Q74" s="254"/>
      <c r="R74" s="254"/>
      <c r="S74" s="323"/>
      <c r="V74" s="257"/>
    </row>
    <row r="75" spans="1:26" ht="139.75" customHeight="1" thickBot="1" x14ac:dyDescent="0.65">
      <c r="A75" s="291"/>
      <c r="B75" s="261"/>
      <c r="C75" s="141" t="s">
        <v>392</v>
      </c>
      <c r="D75" s="134" t="s">
        <v>304</v>
      </c>
      <c r="E75" s="294"/>
      <c r="F75" s="285"/>
      <c r="G75" s="285"/>
      <c r="H75" s="285"/>
      <c r="I75" s="268"/>
      <c r="J75" s="268"/>
      <c r="K75" s="268"/>
      <c r="L75" s="268"/>
      <c r="M75" s="268"/>
      <c r="N75" s="268"/>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1</v>
      </c>
      <c r="H76" s="283">
        <f ca="1">COUNTIFS(INDIRECT("RAG!$C$"&amp;$V12&amp;":$BB$"&amp;$V12),H$11,RAG!$C$3:$BB$3,$B76)</f>
        <v>3</v>
      </c>
      <c r="I76" s="250" t="s">
        <v>306</v>
      </c>
      <c r="J76" s="250" t="s">
        <v>307</v>
      </c>
      <c r="K76" s="250" t="s">
        <v>308</v>
      </c>
      <c r="L76" s="250" t="s">
        <v>309</v>
      </c>
      <c r="M76" s="250" t="s">
        <v>310</v>
      </c>
      <c r="N76" s="250" t="s">
        <v>279</v>
      </c>
      <c r="O76" s="295" t="s">
        <v>873</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51"/>
      <c r="J77" s="251"/>
      <c r="K77" s="251"/>
      <c r="L77" s="251"/>
      <c r="M77" s="251"/>
      <c r="N77" s="251"/>
      <c r="O77" s="296"/>
      <c r="P77" s="251"/>
      <c r="Q77" s="270"/>
      <c r="R77" s="270"/>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70"/>
      <c r="R78" s="270"/>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70"/>
      <c r="R79" s="270"/>
      <c r="S79" s="323"/>
      <c r="V79" s="257"/>
    </row>
    <row r="80" spans="1:26" ht="57" customHeight="1" thickBot="1" x14ac:dyDescent="0.65">
      <c r="A80" s="291"/>
      <c r="B80" s="261"/>
      <c r="C80" s="146" t="s">
        <v>399</v>
      </c>
      <c r="D80" s="134" t="s">
        <v>304</v>
      </c>
      <c r="E80" s="294"/>
      <c r="F80" s="285"/>
      <c r="G80" s="285"/>
      <c r="H80" s="285"/>
      <c r="I80" s="268"/>
      <c r="J80" s="268"/>
      <c r="K80" s="268"/>
      <c r="L80" s="268"/>
      <c r="M80" s="268"/>
      <c r="N80" s="268"/>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1</v>
      </c>
      <c r="G81" s="259">
        <f ca="1">COUNTIFS(INDIRECT("RAG!$C$"&amp;$V12&amp;":$BB$"&amp;$V12),G$11,RAG!$C$3:$BB$3,$B81)</f>
        <v>1</v>
      </c>
      <c r="H81" s="259">
        <f ca="1">COUNTIFS(INDIRECT("RAG!$C$"&amp;$V12&amp;":$BB$"&amp;$V12),H$11,RAG!$C$3:$BB$3,$B81)</f>
        <v>3</v>
      </c>
      <c r="I81" s="250" t="s">
        <v>306</v>
      </c>
      <c r="J81" s="250" t="s">
        <v>307</v>
      </c>
      <c r="K81" s="250" t="s">
        <v>308</v>
      </c>
      <c r="L81" s="250" t="s">
        <v>309</v>
      </c>
      <c r="M81" s="250" t="s">
        <v>310</v>
      </c>
      <c r="N81" s="250" t="s">
        <v>282</v>
      </c>
      <c r="O81" s="265" t="s">
        <v>874</v>
      </c>
      <c r="P81" s="250" t="s">
        <v>305</v>
      </c>
      <c r="Q81" s="253" t="s">
        <v>619</v>
      </c>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51"/>
      <c r="J82" s="251"/>
      <c r="K82" s="251"/>
      <c r="L82" s="251"/>
      <c r="M82" s="251"/>
      <c r="N82" s="251"/>
      <c r="O82" s="266"/>
      <c r="P82" s="251"/>
      <c r="Q82" s="254"/>
      <c r="R82" s="254"/>
      <c r="S82" s="324"/>
      <c r="V82" s="257"/>
    </row>
    <row r="83" spans="1:26" x14ac:dyDescent="0.6">
      <c r="A83" s="274"/>
      <c r="B83" s="260"/>
      <c r="C83" s="140" t="s">
        <v>403</v>
      </c>
      <c r="D83" s="134" t="s">
        <v>304</v>
      </c>
      <c r="E83" s="277"/>
      <c r="F83" s="260"/>
      <c r="G83" s="260"/>
      <c r="H83" s="260"/>
      <c r="I83" s="251"/>
      <c r="J83" s="251"/>
      <c r="K83" s="251"/>
      <c r="L83" s="251"/>
      <c r="M83" s="251"/>
      <c r="N83" s="251"/>
      <c r="O83" s="266"/>
      <c r="P83" s="251"/>
      <c r="Q83" s="254"/>
      <c r="R83" s="254"/>
      <c r="S83" s="324"/>
      <c r="V83" s="257"/>
    </row>
    <row r="84" spans="1:26" x14ac:dyDescent="0.6">
      <c r="A84" s="274"/>
      <c r="B84" s="260"/>
      <c r="C84" s="147" t="s">
        <v>404</v>
      </c>
      <c r="D84" s="134" t="s">
        <v>304</v>
      </c>
      <c r="E84" s="277"/>
      <c r="F84" s="260"/>
      <c r="G84" s="260"/>
      <c r="H84" s="260"/>
      <c r="I84" s="251"/>
      <c r="J84" s="251"/>
      <c r="K84" s="251"/>
      <c r="L84" s="251"/>
      <c r="M84" s="251"/>
      <c r="N84" s="251"/>
      <c r="O84" s="266"/>
      <c r="P84" s="251"/>
      <c r="Q84" s="254"/>
      <c r="R84" s="254"/>
      <c r="S84" s="324"/>
      <c r="V84" s="257"/>
    </row>
    <row r="85" spans="1:26" ht="78" x14ac:dyDescent="0.6">
      <c r="A85" s="274"/>
      <c r="B85" s="260"/>
      <c r="C85" s="147" t="s">
        <v>405</v>
      </c>
      <c r="D85" s="134" t="s">
        <v>304</v>
      </c>
      <c r="E85" s="277"/>
      <c r="F85" s="260"/>
      <c r="G85" s="260"/>
      <c r="H85" s="260"/>
      <c r="I85" s="251"/>
      <c r="J85" s="251"/>
      <c r="K85" s="251"/>
      <c r="L85" s="251"/>
      <c r="M85" s="251"/>
      <c r="N85" s="251"/>
      <c r="O85" s="266"/>
      <c r="P85" s="251"/>
      <c r="Q85" s="254"/>
      <c r="R85" s="254"/>
      <c r="S85" s="324"/>
      <c r="V85" s="257"/>
    </row>
    <row r="86" spans="1:26" ht="78" x14ac:dyDescent="0.6">
      <c r="A86" s="274"/>
      <c r="B86" s="260"/>
      <c r="C86" s="147" t="s">
        <v>406</v>
      </c>
      <c r="D86" s="134" t="s">
        <v>305</v>
      </c>
      <c r="E86" s="277"/>
      <c r="F86" s="260"/>
      <c r="G86" s="260"/>
      <c r="H86" s="260"/>
      <c r="I86" s="251"/>
      <c r="J86" s="251"/>
      <c r="K86" s="251"/>
      <c r="L86" s="251"/>
      <c r="M86" s="251"/>
      <c r="N86" s="251"/>
      <c r="O86" s="266"/>
      <c r="P86" s="251"/>
      <c r="Q86" s="254"/>
      <c r="R86" s="254"/>
      <c r="S86" s="324"/>
      <c r="V86" s="257"/>
    </row>
    <row r="87" spans="1:26" ht="168.65" customHeight="1" thickBot="1" x14ac:dyDescent="0.65">
      <c r="A87" s="280"/>
      <c r="B87" s="261"/>
      <c r="C87" s="145" t="s">
        <v>407</v>
      </c>
      <c r="D87" s="134" t="s">
        <v>304</v>
      </c>
      <c r="E87" s="278"/>
      <c r="F87" s="261"/>
      <c r="G87" s="261"/>
      <c r="H87" s="261"/>
      <c r="I87" s="268"/>
      <c r="J87" s="268"/>
      <c r="K87" s="268"/>
      <c r="L87" s="268"/>
      <c r="M87" s="268"/>
      <c r="N87" s="268"/>
      <c r="O87" s="267"/>
      <c r="P87" s="268"/>
      <c r="Q87" s="282"/>
      <c r="R87" s="282"/>
      <c r="S87" s="324"/>
      <c r="V87" s="272"/>
    </row>
    <row r="88" spans="1:26" ht="14.5" customHeight="1"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332.5"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t6PBVXuFqPzJPDNjXsK3s2Xu/tS3uvyL6f3M2NqgAVBaJrmB15raRTxUreXXKaOKK4Q4XUP5oMq+PnvjpGjMkg==" saltValue="lEmK0Ebt/YZRMS4bJ7Sb1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784" priority="1">
      <formula>$D12="No"</formula>
    </cfRule>
  </conditionalFormatting>
  <conditionalFormatting sqref="F12:F91">
    <cfRule type="cellIs" dxfId="783" priority="10" operator="greaterThan">
      <formula>0</formula>
    </cfRule>
  </conditionalFormatting>
  <conditionalFormatting sqref="G12:G91">
    <cfRule type="cellIs" dxfId="782" priority="9" operator="greaterThan">
      <formula>0</formula>
    </cfRule>
  </conditionalFormatting>
  <conditionalFormatting sqref="H12:H91">
    <cfRule type="cellIs" dxfId="781" priority="8" operator="greaterThan">
      <formula>0</formula>
    </cfRule>
  </conditionalFormatting>
  <conditionalFormatting sqref="N12">
    <cfRule type="cellIs" dxfId="780" priority="14" operator="equal">
      <formula>"Minor Negative"</formula>
    </cfRule>
    <cfRule type="cellIs" dxfId="779" priority="15" operator="equal">
      <formula>"Significant Negative"</formula>
    </cfRule>
    <cfRule type="cellIs" dxfId="778" priority="16" operator="equal">
      <formula>"Minor Positive"</formula>
    </cfRule>
    <cfRule type="cellIs" dxfId="777" priority="17" operator="equal">
      <formula>"Significant Positive"</formula>
    </cfRule>
    <cfRule type="cellIs" dxfId="776" priority="18" operator="equal">
      <formula>"Neutral"</formula>
    </cfRule>
  </conditionalFormatting>
  <conditionalFormatting sqref="N22">
    <cfRule type="cellIs" dxfId="775" priority="59" operator="equal">
      <formula>"Significant Negative"</formula>
    </cfRule>
    <cfRule type="cellIs" dxfId="774" priority="60" operator="equal">
      <formula>"Minor Negative"</formula>
    </cfRule>
    <cfRule type="cellIs" dxfId="773" priority="61" operator="equal">
      <formula>"Uncertain"</formula>
    </cfRule>
    <cfRule type="cellIs" dxfId="772" priority="62" operator="equal">
      <formula>"Neutral"</formula>
    </cfRule>
    <cfRule type="cellIs" dxfId="771" priority="64" operator="equal">
      <formula>"Significant Positive"</formula>
    </cfRule>
    <cfRule type="cellIs" dxfId="770" priority="63" operator="equal">
      <formula>"Minor Positive"</formula>
    </cfRule>
  </conditionalFormatting>
  <conditionalFormatting sqref="N24">
    <cfRule type="cellIs" dxfId="769" priority="2" operator="equal">
      <formula>"Significant Negative"</formula>
    </cfRule>
    <cfRule type="cellIs" dxfId="768" priority="3" operator="equal">
      <formula>"Minor Negative"</formula>
    </cfRule>
    <cfRule type="cellIs" dxfId="767" priority="4" operator="equal">
      <formula>"Uncertain"</formula>
    </cfRule>
    <cfRule type="cellIs" dxfId="766" priority="5" operator="equal">
      <formula>"Neutral"</formula>
    </cfRule>
    <cfRule type="cellIs" dxfId="765" priority="6" operator="equal">
      <formula>"Minor Positive"</formula>
    </cfRule>
    <cfRule type="cellIs" dxfId="764" priority="7" operator="equal">
      <formula>"Significant Positive"</formula>
    </cfRule>
  </conditionalFormatting>
  <conditionalFormatting sqref="N32">
    <cfRule type="cellIs" dxfId="763" priority="37" operator="equal">
      <formula>"Significant Negative"</formula>
    </cfRule>
    <cfRule type="cellIs" dxfId="762" priority="38" operator="equal">
      <formula>"Minor Negative"</formula>
    </cfRule>
    <cfRule type="cellIs" dxfId="761" priority="39" operator="equal">
      <formula>"Uncertain"</formula>
    </cfRule>
    <cfRule type="cellIs" dxfId="760" priority="40" operator="equal">
      <formula>"Neutral"</formula>
    </cfRule>
    <cfRule type="cellIs" dxfId="759" priority="41" operator="equal">
      <formula>"Minor Positive"</formula>
    </cfRule>
    <cfRule type="cellIs" dxfId="758" priority="42" operator="equal">
      <formula>"Significant Positive"</formula>
    </cfRule>
  </conditionalFormatting>
  <conditionalFormatting sqref="N40">
    <cfRule type="cellIs" dxfId="757" priority="92" operator="equal">
      <formula>"Neutral"</formula>
    </cfRule>
    <cfRule type="cellIs" dxfId="756" priority="91" operator="equal">
      <formula>"Uncertain"</formula>
    </cfRule>
    <cfRule type="cellIs" dxfId="755" priority="90" operator="equal">
      <formula>"Minor Negative"</formula>
    </cfRule>
    <cfRule type="cellIs" dxfId="754" priority="89" operator="equal">
      <formula>"Significant Negative"</formula>
    </cfRule>
    <cfRule type="cellIs" dxfId="753" priority="93" operator="equal">
      <formula>"Minor Positive"</formula>
    </cfRule>
    <cfRule type="cellIs" dxfId="752" priority="94" operator="equal">
      <formula>"Significant Positive"</formula>
    </cfRule>
  </conditionalFormatting>
  <conditionalFormatting sqref="N46">
    <cfRule type="cellIs" dxfId="751" priority="76" operator="equal">
      <formula>"Significant Positive"</formula>
    </cfRule>
    <cfRule type="cellIs" dxfId="750" priority="75" operator="equal">
      <formula>"Minor Positive"</formula>
    </cfRule>
    <cfRule type="cellIs" dxfId="749" priority="74" operator="equal">
      <formula>"Neutral"</formula>
    </cfRule>
    <cfRule type="cellIs" dxfId="748" priority="73" operator="equal">
      <formula>"Uncertain"</formula>
    </cfRule>
    <cfRule type="cellIs" dxfId="747" priority="72" operator="equal">
      <formula>"Minor Negative"</formula>
    </cfRule>
    <cfRule type="cellIs" dxfId="746" priority="71" operator="equal">
      <formula>"Significant Negative"</formula>
    </cfRule>
  </conditionalFormatting>
  <conditionalFormatting sqref="N51">
    <cfRule type="cellIs" dxfId="745" priority="78" operator="equal">
      <formula>"Minor Negative"</formula>
    </cfRule>
    <cfRule type="cellIs" dxfId="744" priority="80" operator="equal">
      <formula>"Neutral"</formula>
    </cfRule>
    <cfRule type="cellIs" dxfId="743" priority="81" operator="equal">
      <formula>"Minor Positive"</formula>
    </cfRule>
    <cfRule type="cellIs" dxfId="742" priority="82" operator="equal">
      <formula>"Significant Positive"</formula>
    </cfRule>
    <cfRule type="cellIs" dxfId="741" priority="79" operator="equal">
      <formula>"Uncertain"</formula>
    </cfRule>
    <cfRule type="cellIs" dxfId="740" priority="77" operator="equal">
      <formula>"Significant Negative"</formula>
    </cfRule>
  </conditionalFormatting>
  <conditionalFormatting sqref="N53">
    <cfRule type="cellIs" dxfId="739" priority="155" operator="equal">
      <formula>"Significant Positive"</formula>
    </cfRule>
    <cfRule type="cellIs" dxfId="738" priority="150" operator="equal">
      <formula>"Significant Negative"</formula>
    </cfRule>
    <cfRule type="cellIs" dxfId="737" priority="152" operator="equal">
      <formula>"Uncertain"</formula>
    </cfRule>
    <cfRule type="cellIs" dxfId="736" priority="151" operator="equal">
      <formula>"Minor Negative"</formula>
    </cfRule>
    <cfRule type="cellIs" dxfId="735" priority="153" operator="equal">
      <formula>"Neutral"</formula>
    </cfRule>
    <cfRule type="cellIs" dxfId="734" priority="154" operator="equal">
      <formula>"Minor Positive"</formula>
    </cfRule>
  </conditionalFormatting>
  <conditionalFormatting sqref="N58">
    <cfRule type="cellIs" dxfId="733" priority="29" operator="equal">
      <formula>"Minor Positive"</formula>
    </cfRule>
    <cfRule type="cellIs" dxfId="732" priority="30" operator="equal">
      <formula>"Significant Positive"</formula>
    </cfRule>
    <cfRule type="cellIs" dxfId="731" priority="28" operator="equal">
      <formula>"Neutral"</formula>
    </cfRule>
    <cfRule type="cellIs" dxfId="730" priority="27" operator="equal">
      <formula>"Uncertain"</formula>
    </cfRule>
    <cfRule type="cellIs" dxfId="729" priority="26" operator="equal">
      <formula>"Minor Negative"</formula>
    </cfRule>
    <cfRule type="cellIs" dxfId="728" priority="25" operator="equal">
      <formula>"Significant Negative"</formula>
    </cfRule>
  </conditionalFormatting>
  <conditionalFormatting sqref="N61">
    <cfRule type="cellIs" dxfId="727" priority="52" operator="equal">
      <formula>"Uncertain"</formula>
    </cfRule>
    <cfRule type="cellIs" dxfId="726" priority="55" operator="equal">
      <formula>"Significant Positive"</formula>
    </cfRule>
    <cfRule type="cellIs" dxfId="725" priority="54" operator="equal">
      <formula>"Minor Positive"</formula>
    </cfRule>
    <cfRule type="cellIs" dxfId="724" priority="50" operator="equal">
      <formula>"Significant Negative"</formula>
    </cfRule>
    <cfRule type="cellIs" dxfId="723" priority="53" operator="equal">
      <formula>"Neutral"</formula>
    </cfRule>
    <cfRule type="cellIs" dxfId="722" priority="51" operator="equal">
      <formula>"Minor Negative"</formula>
    </cfRule>
  </conditionalFormatting>
  <conditionalFormatting sqref="N69">
    <cfRule type="cellIs" dxfId="721" priority="22" operator="equal">
      <formula>"Neutral"</formula>
    </cfRule>
    <cfRule type="cellIs" dxfId="720" priority="19" operator="equal">
      <formula>"Significant Negative"</formula>
    </cfRule>
    <cfRule type="cellIs" dxfId="719" priority="23" operator="equal">
      <formula>"Minor Positive"</formula>
    </cfRule>
    <cfRule type="cellIs" dxfId="718" priority="24" operator="equal">
      <formula>"Significant Positive"</formula>
    </cfRule>
    <cfRule type="cellIs" dxfId="717" priority="20" operator="equal">
      <formula>"Minor Negative"</formula>
    </cfRule>
    <cfRule type="cellIs" dxfId="716" priority="21" operator="equal">
      <formula>"Uncertain"</formula>
    </cfRule>
  </conditionalFormatting>
  <conditionalFormatting sqref="N76">
    <cfRule type="cellIs" dxfId="715" priority="126" operator="equal">
      <formula>"Significant Negative"</formula>
    </cfRule>
    <cfRule type="cellIs" dxfId="714" priority="127" operator="equal">
      <formula>"Minor Negative"</formula>
    </cfRule>
    <cfRule type="cellIs" dxfId="713" priority="128" operator="equal">
      <formula>"Uncertain"</formula>
    </cfRule>
    <cfRule type="cellIs" dxfId="712" priority="129" operator="equal">
      <formula>"Neutral"</formula>
    </cfRule>
    <cfRule type="cellIs" dxfId="711" priority="130" operator="equal">
      <formula>"Minor Positive"</formula>
    </cfRule>
    <cfRule type="cellIs" dxfId="710" priority="131" operator="equal">
      <formula>"Significant Positive"</formula>
    </cfRule>
  </conditionalFormatting>
  <conditionalFormatting sqref="N81">
    <cfRule type="cellIs" dxfId="709" priority="132" operator="equal">
      <formula>"Significant Negative"</formula>
    </cfRule>
    <cfRule type="cellIs" dxfId="708" priority="134" operator="equal">
      <formula>"Uncertain"</formula>
    </cfRule>
    <cfRule type="cellIs" dxfId="707" priority="135" operator="equal">
      <formula>"Neutral"</formula>
    </cfRule>
    <cfRule type="cellIs" dxfId="706" priority="136" operator="equal">
      <formula>"Minor Positive"</formula>
    </cfRule>
    <cfRule type="cellIs" dxfId="705" priority="137" operator="equal">
      <formula>"Significant Positive"</formula>
    </cfRule>
    <cfRule type="cellIs" dxfId="704" priority="133" operator="equal">
      <formula>"Minor Negative"</formula>
    </cfRule>
  </conditionalFormatting>
  <conditionalFormatting sqref="N88">
    <cfRule type="cellIs" dxfId="703" priority="116" operator="equal">
      <formula>"Uncertain"</formula>
    </cfRule>
    <cfRule type="cellIs" dxfId="702" priority="115" operator="equal">
      <formula>"Minor Negative"</formula>
    </cfRule>
    <cfRule type="cellIs" dxfId="701" priority="114" operator="equal">
      <formula>"Significant Negative"</formula>
    </cfRule>
    <cfRule type="cellIs" dxfId="700" priority="118" operator="equal">
      <formula>"Minor Positive"</formula>
    </cfRule>
    <cfRule type="cellIs" dxfId="699" priority="119" operator="equal">
      <formula>"Significant Positive"</formula>
    </cfRule>
    <cfRule type="cellIs" dxfId="698" priority="117" operator="equal">
      <formula>"Neutral"</formula>
    </cfRule>
  </conditionalFormatting>
  <dataValidations count="9">
    <dataValidation type="list" allowBlank="1" showInputMessage="1" showErrorMessage="1" sqref="N12 N88:N91 N22:N80" xr:uid="{CFA97F0B-4517-4F58-87EE-9B207CE3F887}">
      <formula1>"Significant Positive,Minor Positive,Neutral,Uncertain,Minor Negative,Significant Negative"</formula1>
    </dataValidation>
    <dataValidation type="list" allowBlank="1" showInputMessage="1" showErrorMessage="1" sqref="L12 L22:L91" xr:uid="{BADE4DB0-1294-48F6-98B0-3E62B3EBBD07}">
      <formula1>"Localised,District-wide,Regional,National,N/A"</formula1>
    </dataValidation>
    <dataValidation type="list" allowBlank="1" showInputMessage="1" showErrorMessage="1" sqref="K12 K22:K91" xr:uid="{B1426B71-B998-4A9F-8EE9-70BF303DC445}">
      <formula1>"Short(&lt;5yrs),Short/Medium,Medium(10yrs),Medium/Long,Long(20+yrs),N/A"</formula1>
    </dataValidation>
    <dataValidation type="list" allowBlank="1" showInputMessage="1" showErrorMessage="1" sqref="J12 J22:J91" xr:uid="{E795546F-32B4-4D36-8E6E-EDBB3BF42A14}">
      <formula1>"Low,Medium,High,N/A"</formula1>
    </dataValidation>
    <dataValidation type="list" allowBlank="1" showInputMessage="1" showErrorMessage="1" sqref="I12:I91" xr:uid="{3E5341D5-8A71-41E2-9902-7965C1CC6B16}">
      <formula1>"Direct,Indirect,N/A"</formula1>
    </dataValidation>
    <dataValidation type="list" allowBlank="1" showInputMessage="1" showErrorMessage="1" sqref="P88:P91 P69:P75" xr:uid="{35F9BAB5-4DBF-4453-BF37-1F13020C6A86}">
      <formula1>"Yes,No"</formula1>
    </dataValidation>
    <dataValidation type="list" allowBlank="1" showInputMessage="1" showErrorMessage="1" sqref="M12:M91" xr:uid="{F052B4EE-2174-4270-BC0B-167EA3455D9F}">
      <formula1>"Permanent/Irreversible,Permanant/Reversible,Temporary/Irreversible,Temporary/Reversible,N/A"</formula1>
    </dataValidation>
    <dataValidation type="list" allowBlank="1" showInputMessage="1" showErrorMessage="1" sqref="N81:N87" xr:uid="{14A114CF-AA00-404B-813B-F7852781C230}">
      <formula1>"Significant Positive,Minor Positive,Neitral,Uncertain,Minor Negative, Significant Negative"</formula1>
    </dataValidation>
    <dataValidation type="list" allowBlank="1" showInputMessage="1" showErrorMessage="1" sqref="D12:D91" xr:uid="{5F60A61B-588A-4F39-9F9B-1B40500F7C7F}">
      <formula1>"Yes, No"</formula1>
    </dataValidation>
  </dataValidations>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A85C-2AF6-407D-B5CF-928D83B1503E}">
  <sheetPr codeName="Sheet4"/>
  <dimension ref="A2:C82"/>
  <sheetViews>
    <sheetView workbookViewId="0"/>
  </sheetViews>
  <sheetFormatPr defaultRowHeight="14.5" x14ac:dyDescent="0.35"/>
  <cols>
    <col min="1" max="1" width="43.81640625" customWidth="1"/>
    <col min="2" max="2" width="23.1796875" customWidth="1"/>
  </cols>
  <sheetData>
    <row r="2" spans="1:3" ht="15" thickBot="1" x14ac:dyDescent="0.4">
      <c r="A2" t="s">
        <v>41</v>
      </c>
      <c r="B2" t="s">
        <v>74</v>
      </c>
      <c r="C2" t="s">
        <v>75</v>
      </c>
    </row>
    <row r="3" spans="1:3" ht="72.5" x14ac:dyDescent="0.35">
      <c r="A3" s="215" t="s">
        <v>76</v>
      </c>
      <c r="B3" s="101" t="s">
        <v>77</v>
      </c>
      <c r="C3" t="s">
        <v>78</v>
      </c>
    </row>
    <row r="4" spans="1:3" x14ac:dyDescent="0.35">
      <c r="A4" s="216"/>
      <c r="B4" s="101"/>
    </row>
    <row r="5" spans="1:3" x14ac:dyDescent="0.35">
      <c r="A5" s="216"/>
      <c r="B5" s="101"/>
    </row>
    <row r="6" spans="1:3" x14ac:dyDescent="0.35">
      <c r="A6" s="216"/>
      <c r="B6" s="101"/>
    </row>
    <row r="7" spans="1:3" x14ac:dyDescent="0.35">
      <c r="A7" s="216"/>
      <c r="B7" s="101"/>
    </row>
    <row r="8" spans="1:3" x14ac:dyDescent="0.35">
      <c r="A8" s="216"/>
      <c r="B8" s="101"/>
    </row>
    <row r="9" spans="1:3" x14ac:dyDescent="0.35">
      <c r="A9" s="216"/>
      <c r="B9" s="101"/>
    </row>
    <row r="10" spans="1:3" x14ac:dyDescent="0.35">
      <c r="A10" s="216"/>
      <c r="B10" s="101"/>
    </row>
    <row r="11" spans="1:3" x14ac:dyDescent="0.35">
      <c r="A11" s="216"/>
      <c r="B11" s="101"/>
    </row>
    <row r="12" spans="1:3" ht="15" thickBot="1" x14ac:dyDescent="0.4">
      <c r="A12" s="217"/>
      <c r="B12" s="101"/>
    </row>
    <row r="13" spans="1:3" x14ac:dyDescent="0.35">
      <c r="A13" s="218" t="s">
        <v>79</v>
      </c>
      <c r="B13" s="101"/>
      <c r="C13" t="s">
        <v>80</v>
      </c>
    </row>
    <row r="14" spans="1:3" ht="15" thickBot="1" x14ac:dyDescent="0.4">
      <c r="A14" s="219"/>
      <c r="B14" s="101"/>
    </row>
    <row r="15" spans="1:3" ht="43.5" x14ac:dyDescent="0.35">
      <c r="A15" s="215" t="s">
        <v>81</v>
      </c>
      <c r="B15" s="101" t="s">
        <v>82</v>
      </c>
      <c r="C15" t="s">
        <v>83</v>
      </c>
    </row>
    <row r="16" spans="1:3" ht="29" x14ac:dyDescent="0.35">
      <c r="A16" s="216"/>
      <c r="B16" s="101" t="s">
        <v>84</v>
      </c>
      <c r="C16" t="s">
        <v>85</v>
      </c>
    </row>
    <row r="17" spans="1:3" x14ac:dyDescent="0.35">
      <c r="A17" s="216"/>
      <c r="B17" s="101"/>
    </row>
    <row r="18" spans="1:3" x14ac:dyDescent="0.35">
      <c r="A18" s="216"/>
      <c r="B18" s="101"/>
    </row>
    <row r="19" spans="1:3" x14ac:dyDescent="0.35">
      <c r="A19" s="216"/>
      <c r="B19" s="101"/>
    </row>
    <row r="20" spans="1:3" x14ac:dyDescent="0.35">
      <c r="A20" s="216"/>
      <c r="B20" s="101"/>
    </row>
    <row r="21" spans="1:3" x14ac:dyDescent="0.35">
      <c r="A21" s="216"/>
      <c r="B21" s="101"/>
    </row>
    <row r="22" spans="1:3" ht="15" thickBot="1" x14ac:dyDescent="0.4">
      <c r="A22" s="217"/>
      <c r="B22" s="101"/>
    </row>
    <row r="23" spans="1:3" x14ac:dyDescent="0.35">
      <c r="A23" s="215" t="s">
        <v>86</v>
      </c>
      <c r="B23" s="101" t="s">
        <v>87</v>
      </c>
      <c r="C23" t="s">
        <v>88</v>
      </c>
    </row>
    <row r="24" spans="1:3" x14ac:dyDescent="0.35">
      <c r="A24" s="216"/>
      <c r="B24" s="101"/>
    </row>
    <row r="25" spans="1:3" x14ac:dyDescent="0.35">
      <c r="A25" s="216"/>
      <c r="B25" s="101"/>
    </row>
    <row r="26" spans="1:3" x14ac:dyDescent="0.35">
      <c r="A26" s="216"/>
      <c r="B26" s="101"/>
    </row>
    <row r="27" spans="1:3" x14ac:dyDescent="0.35">
      <c r="A27" s="216"/>
      <c r="B27" s="101"/>
    </row>
    <row r="28" spans="1:3" x14ac:dyDescent="0.35">
      <c r="A28" s="216"/>
      <c r="B28" s="101"/>
    </row>
    <row r="29" spans="1:3" x14ac:dyDescent="0.35">
      <c r="A29" s="216"/>
      <c r="B29" s="101"/>
    </row>
    <row r="30" spans="1:3" ht="15" thickBot="1" x14ac:dyDescent="0.4">
      <c r="A30" s="217"/>
      <c r="B30" s="101"/>
    </row>
    <row r="31" spans="1:3" x14ac:dyDescent="0.35">
      <c r="A31" s="215" t="s">
        <v>89</v>
      </c>
      <c r="B31" s="101" t="s">
        <v>90</v>
      </c>
      <c r="C31" t="s">
        <v>91</v>
      </c>
    </row>
    <row r="32" spans="1:3" x14ac:dyDescent="0.35">
      <c r="A32" s="216"/>
      <c r="B32" s="101" t="s">
        <v>92</v>
      </c>
      <c r="C32" t="s">
        <v>93</v>
      </c>
    </row>
    <row r="33" spans="1:3" x14ac:dyDescent="0.35">
      <c r="A33" s="216"/>
    </row>
    <row r="34" spans="1:3" x14ac:dyDescent="0.35">
      <c r="A34" s="216"/>
    </row>
    <row r="35" spans="1:3" x14ac:dyDescent="0.35">
      <c r="A35" s="216"/>
    </row>
    <row r="36" spans="1:3" ht="15" thickBot="1" x14ac:dyDescent="0.4">
      <c r="A36" s="217"/>
    </row>
    <row r="37" spans="1:3" ht="29" x14ac:dyDescent="0.35">
      <c r="A37" s="215" t="s">
        <v>94</v>
      </c>
      <c r="B37" s="101" t="s">
        <v>84</v>
      </c>
      <c r="C37" t="s">
        <v>85</v>
      </c>
    </row>
    <row r="38" spans="1:3" x14ac:dyDescent="0.35">
      <c r="A38" s="216"/>
    </row>
    <row r="39" spans="1:3" x14ac:dyDescent="0.35">
      <c r="A39" s="216"/>
    </row>
    <row r="40" spans="1:3" x14ac:dyDescent="0.35">
      <c r="A40" s="216"/>
    </row>
    <row r="41" spans="1:3" ht="15" thickBot="1" x14ac:dyDescent="0.4">
      <c r="A41" s="217"/>
    </row>
    <row r="42" spans="1:3" ht="58" x14ac:dyDescent="0.35">
      <c r="A42" s="215" t="s">
        <v>95</v>
      </c>
      <c r="B42" s="101" t="s">
        <v>96</v>
      </c>
      <c r="C42" t="s">
        <v>97</v>
      </c>
    </row>
    <row r="43" spans="1:3" ht="15" thickBot="1" x14ac:dyDescent="0.4">
      <c r="A43" s="217"/>
    </row>
    <row r="44" spans="1:3" x14ac:dyDescent="0.35">
      <c r="A44" s="215" t="s">
        <v>98</v>
      </c>
      <c r="B44" t="s">
        <v>99</v>
      </c>
      <c r="C44" t="s">
        <v>100</v>
      </c>
    </row>
    <row r="45" spans="1:3" x14ac:dyDescent="0.35">
      <c r="A45" s="216"/>
    </row>
    <row r="46" spans="1:3" x14ac:dyDescent="0.35">
      <c r="A46" s="216"/>
    </row>
    <row r="47" spans="1:3" x14ac:dyDescent="0.35">
      <c r="A47" s="216"/>
    </row>
    <row r="48" spans="1:3" ht="15" thickBot="1" x14ac:dyDescent="0.4">
      <c r="A48" s="217"/>
    </row>
    <row r="49" spans="1:1" x14ac:dyDescent="0.35">
      <c r="A49" s="215" t="s">
        <v>101</v>
      </c>
    </row>
    <row r="50" spans="1:1" x14ac:dyDescent="0.35">
      <c r="A50" s="216"/>
    </row>
    <row r="51" spans="1:1" ht="15" thickBot="1" x14ac:dyDescent="0.4">
      <c r="A51" s="217"/>
    </row>
    <row r="52" spans="1:1" x14ac:dyDescent="0.35">
      <c r="A52" s="215" t="s">
        <v>102</v>
      </c>
    </row>
    <row r="53" spans="1:1" x14ac:dyDescent="0.35">
      <c r="A53" s="216"/>
    </row>
    <row r="54" spans="1:1" x14ac:dyDescent="0.35">
      <c r="A54" s="216"/>
    </row>
    <row r="55" spans="1:1" x14ac:dyDescent="0.35">
      <c r="A55" s="216"/>
    </row>
    <row r="56" spans="1:1" x14ac:dyDescent="0.35">
      <c r="A56" s="216"/>
    </row>
    <row r="57" spans="1:1" x14ac:dyDescent="0.35">
      <c r="A57" s="216"/>
    </row>
    <row r="58" spans="1:1" x14ac:dyDescent="0.35">
      <c r="A58" s="216"/>
    </row>
    <row r="59" spans="1:1" ht="15" thickBot="1" x14ac:dyDescent="0.4">
      <c r="A59" s="217"/>
    </row>
    <row r="60" spans="1:1" x14ac:dyDescent="0.35">
      <c r="A60" s="215" t="s">
        <v>103</v>
      </c>
    </row>
    <row r="61" spans="1:1" x14ac:dyDescent="0.35">
      <c r="A61" s="216"/>
    </row>
    <row r="62" spans="1:1" x14ac:dyDescent="0.35">
      <c r="A62" s="216"/>
    </row>
    <row r="63" spans="1:1" x14ac:dyDescent="0.35">
      <c r="A63" s="216"/>
    </row>
    <row r="64" spans="1:1" x14ac:dyDescent="0.35">
      <c r="A64" s="216"/>
    </row>
    <row r="65" spans="1:3" x14ac:dyDescent="0.35">
      <c r="A65" s="216"/>
    </row>
    <row r="66" spans="1:3" ht="15" thickBot="1" x14ac:dyDescent="0.4">
      <c r="A66" s="217"/>
    </row>
    <row r="67" spans="1:3" ht="72.5" x14ac:dyDescent="0.35">
      <c r="A67" s="215" t="s">
        <v>104</v>
      </c>
      <c r="B67" s="101" t="s">
        <v>77</v>
      </c>
      <c r="C67" t="s">
        <v>105</v>
      </c>
    </row>
    <row r="68" spans="1:3" x14ac:dyDescent="0.35">
      <c r="A68" s="216"/>
      <c r="B68" t="s">
        <v>106</v>
      </c>
      <c r="C68" t="s">
        <v>107</v>
      </c>
    </row>
    <row r="69" spans="1:3" x14ac:dyDescent="0.35">
      <c r="A69" s="216"/>
      <c r="B69" t="s">
        <v>108</v>
      </c>
      <c r="C69" t="s">
        <v>109</v>
      </c>
    </row>
    <row r="70" spans="1:3" x14ac:dyDescent="0.35">
      <c r="A70" s="216"/>
    </row>
    <row r="71" spans="1:3" ht="15" thickBot="1" x14ac:dyDescent="0.4">
      <c r="A71" s="217"/>
    </row>
    <row r="72" spans="1:3" x14ac:dyDescent="0.35">
      <c r="A72" s="218" t="s">
        <v>110</v>
      </c>
      <c r="B72" t="s">
        <v>111</v>
      </c>
      <c r="C72" t="s">
        <v>112</v>
      </c>
    </row>
    <row r="73" spans="1:3" x14ac:dyDescent="0.35">
      <c r="A73" s="220"/>
    </row>
    <row r="74" spans="1:3" x14ac:dyDescent="0.35">
      <c r="A74" s="220"/>
    </row>
    <row r="75" spans="1:3" x14ac:dyDescent="0.35">
      <c r="A75" s="220"/>
    </row>
    <row r="76" spans="1:3" x14ac:dyDescent="0.35">
      <c r="A76" s="220"/>
    </row>
    <row r="77" spans="1:3" x14ac:dyDescent="0.35">
      <c r="A77" s="220"/>
    </row>
    <row r="78" spans="1:3" ht="15" thickBot="1" x14ac:dyDescent="0.4">
      <c r="A78" s="219"/>
    </row>
    <row r="79" spans="1:3" x14ac:dyDescent="0.35">
      <c r="A79" s="218" t="s">
        <v>113</v>
      </c>
    </row>
    <row r="80" spans="1:3" x14ac:dyDescent="0.35">
      <c r="A80" s="220"/>
    </row>
    <row r="81" spans="1:1" x14ac:dyDescent="0.35">
      <c r="A81" s="220"/>
    </row>
    <row r="82" spans="1:1" ht="15" thickBot="1" x14ac:dyDescent="0.4">
      <c r="A82" s="221"/>
    </row>
  </sheetData>
  <sheetProtection sheet="1" objects="1" scenarios="1"/>
  <mergeCells count="14">
    <mergeCell ref="A72:A78"/>
    <mergeCell ref="A79:A82"/>
    <mergeCell ref="A42:A43"/>
    <mergeCell ref="A44:A48"/>
    <mergeCell ref="A49:A51"/>
    <mergeCell ref="A52:A59"/>
    <mergeCell ref="A60:A66"/>
    <mergeCell ref="A67:A71"/>
    <mergeCell ref="A37:A41"/>
    <mergeCell ref="A3:A12"/>
    <mergeCell ref="A13:A14"/>
    <mergeCell ref="A15:A22"/>
    <mergeCell ref="A23:A30"/>
    <mergeCell ref="A31:A36"/>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FA1DF-9FD6-47C3-BDD3-FD4DD983C779}">
  <sheetPr codeName="Sheet39"/>
  <dimension ref="A1:Z96"/>
  <sheetViews>
    <sheetView showGridLines="0" zoomScale="28" zoomScaleNormal="25" workbookViewId="0">
      <selection activeCell="O61" sqref="O61:O68"/>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16.81640625" style="113" customWidth="1"/>
    <col min="5" max="5" width="20" style="113" bestFit="1" customWidth="1"/>
    <col min="6" max="8" width="7.453125" style="113" bestFit="1" customWidth="1"/>
    <col min="9" max="9" width="17.453125" style="113" bestFit="1" customWidth="1"/>
    <col min="10" max="10" width="18.54296875" style="113" bestFit="1" customWidth="1"/>
    <col min="11" max="11" width="15.1796875" style="113" bestFit="1" customWidth="1"/>
    <col min="12" max="12" width="16.1796875" style="113" bestFit="1" customWidth="1"/>
    <col min="13" max="13" width="25.453125" style="113" bestFit="1" customWidth="1"/>
    <col min="14" max="14" width="20.1796875" style="113" bestFit="1" customWidth="1"/>
    <col min="15" max="15" width="84.81640625" style="113" customWidth="1"/>
    <col min="16" max="16" width="16.54296875" style="113" customWidth="1"/>
    <col min="17" max="17" width="40.7265625" style="113" customWidth="1"/>
    <col min="18" max="18" width="62.1796875" style="113" customWidth="1"/>
    <col min="19" max="19" width="28.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205</v>
      </c>
      <c r="D1" s="317"/>
      <c r="E1" s="114"/>
      <c r="F1" s="114"/>
      <c r="G1" s="114"/>
      <c r="H1" s="114"/>
      <c r="I1" s="115"/>
      <c r="J1" s="115"/>
      <c r="K1" s="115"/>
      <c r="M1" s="116"/>
      <c r="N1" s="116"/>
      <c r="O1" s="116"/>
    </row>
    <row r="2" spans="1:26" x14ac:dyDescent="0.6">
      <c r="A2" s="112" t="s">
        <v>31</v>
      </c>
      <c r="B2" s="118"/>
      <c r="C2" s="266" t="s">
        <v>875</v>
      </c>
      <c r="D2" s="266"/>
      <c r="E2" s="119"/>
      <c r="F2" s="119"/>
      <c r="G2" s="119"/>
      <c r="H2" s="119"/>
      <c r="M2" s="120"/>
      <c r="N2" s="120"/>
      <c r="O2" s="120"/>
    </row>
    <row r="3" spans="1:26" x14ac:dyDescent="0.6">
      <c r="A3" s="121" t="s">
        <v>32</v>
      </c>
      <c r="B3" s="122"/>
      <c r="C3" s="267" t="s">
        <v>876</v>
      </c>
      <c r="D3" s="267"/>
      <c r="E3" s="119"/>
      <c r="F3" s="119"/>
      <c r="G3" s="119"/>
      <c r="H3" s="119"/>
      <c r="M3" s="120"/>
      <c r="N3" s="120"/>
      <c r="O3" s="120"/>
    </row>
    <row r="4" spans="1:26" x14ac:dyDescent="0.6">
      <c r="A4" s="123" t="s">
        <v>33</v>
      </c>
      <c r="B4" s="124"/>
      <c r="C4" s="318" t="s">
        <v>877</v>
      </c>
      <c r="D4" s="318"/>
      <c r="E4" s="125"/>
      <c r="F4" s="125"/>
      <c r="G4" s="125"/>
      <c r="H4" s="125"/>
      <c r="M4" s="120"/>
      <c r="N4" s="120"/>
      <c r="O4" s="120"/>
    </row>
    <row r="5" spans="1:26" x14ac:dyDescent="0.6">
      <c r="A5" s="121" t="s">
        <v>34</v>
      </c>
      <c r="B5" s="124"/>
      <c r="C5" s="319">
        <v>0.36</v>
      </c>
      <c r="D5" s="320"/>
      <c r="E5" s="125"/>
      <c r="F5" s="125"/>
      <c r="G5" s="125"/>
      <c r="H5" s="125"/>
      <c r="M5" s="120"/>
      <c r="N5" s="120"/>
      <c r="O5" s="120"/>
    </row>
    <row r="6" spans="1:26" ht="41.15" customHeight="1" x14ac:dyDescent="0.6">
      <c r="A6" s="121" t="s">
        <v>35</v>
      </c>
      <c r="B6" s="124"/>
      <c r="C6" s="319" t="s">
        <v>877</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878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84" t="s">
        <v>305</v>
      </c>
      <c r="F12" s="284">
        <f ca="1">COUNTIFS(INDIRECT("RAG!$C$"&amp;$V12&amp;":$BB$"&amp;$V12),F$11,RAG!$C$3:$BB$3,$B12)</f>
        <v>1</v>
      </c>
      <c r="G12" s="306">
        <f ca="1">COUNTIFS(INDIRECT("RAG!$C$"&amp;$V12&amp;":$BB$"&amp;$V12),G$11,RAG!$C$3:$BB$3,$B12)</f>
        <v>2</v>
      </c>
      <c r="H12" s="306">
        <f ca="1">COUNTIFS(INDIRECT("RAG!$C$"&amp;$V12&amp;":$BB$"&amp;$V12),H$11,RAG!$C$3:$BB$3,$B12)</f>
        <v>0</v>
      </c>
      <c r="I12" s="325" t="s">
        <v>249</v>
      </c>
      <c r="J12" s="325" t="s">
        <v>249</v>
      </c>
      <c r="K12" s="325" t="s">
        <v>249</v>
      </c>
      <c r="L12" s="325" t="s">
        <v>249</v>
      </c>
      <c r="M12" s="325" t="s">
        <v>249</v>
      </c>
      <c r="N12" s="292" t="s">
        <v>280</v>
      </c>
      <c r="O12" s="265" t="s">
        <v>879</v>
      </c>
      <c r="P12" s="304" t="s">
        <v>304</v>
      </c>
      <c r="Q12" s="253"/>
      <c r="R12" s="269"/>
      <c r="S12" s="323"/>
      <c r="V12" s="256">
        <f>MATCH(C1, RAG!$B$1:B$55, 0)</f>
        <v>38</v>
      </c>
      <c r="Z12" s="113" t="str">
        <f>IF(R12&gt;0,B12&amp;":"&amp;R12&amp;"
","")</f>
        <v/>
      </c>
    </row>
    <row r="13" spans="1:26" ht="52" x14ac:dyDescent="0.6">
      <c r="A13" s="290"/>
      <c r="B13" s="315"/>
      <c r="C13" s="134" t="s">
        <v>313</v>
      </c>
      <c r="D13" s="134" t="s">
        <v>304</v>
      </c>
      <c r="E13" s="284"/>
      <c r="F13" s="284"/>
      <c r="G13" s="284"/>
      <c r="H13" s="284"/>
      <c r="I13" s="326"/>
      <c r="J13" s="326"/>
      <c r="K13" s="326"/>
      <c r="L13" s="326"/>
      <c r="M13" s="326"/>
      <c r="N13" s="293"/>
      <c r="O13" s="266"/>
      <c r="P13" s="305"/>
      <c r="Q13" s="254"/>
      <c r="R13" s="270"/>
      <c r="S13" s="323"/>
      <c r="V13" s="257"/>
    </row>
    <row r="14" spans="1:26" x14ac:dyDescent="0.6">
      <c r="A14" s="290"/>
      <c r="B14" s="315"/>
      <c r="C14" s="134" t="s">
        <v>314</v>
      </c>
      <c r="D14" s="134" t="s">
        <v>304</v>
      </c>
      <c r="E14" s="284"/>
      <c r="F14" s="284"/>
      <c r="G14" s="284"/>
      <c r="H14" s="284"/>
      <c r="I14" s="326"/>
      <c r="J14" s="326"/>
      <c r="K14" s="326"/>
      <c r="L14" s="326"/>
      <c r="M14" s="326"/>
      <c r="N14" s="293"/>
      <c r="O14" s="266"/>
      <c r="P14" s="305"/>
      <c r="Q14" s="254"/>
      <c r="R14" s="270"/>
      <c r="S14" s="323"/>
      <c r="V14" s="257"/>
    </row>
    <row r="15" spans="1:26" ht="52" x14ac:dyDescent="0.6">
      <c r="A15" s="290"/>
      <c r="B15" s="315"/>
      <c r="C15" s="134" t="s">
        <v>315</v>
      </c>
      <c r="D15" s="134" t="s">
        <v>305</v>
      </c>
      <c r="E15" s="284"/>
      <c r="F15" s="284"/>
      <c r="G15" s="284"/>
      <c r="H15" s="284"/>
      <c r="I15" s="326"/>
      <c r="J15" s="326"/>
      <c r="K15" s="326"/>
      <c r="L15" s="326"/>
      <c r="M15" s="326"/>
      <c r="N15" s="293"/>
      <c r="O15" s="266"/>
      <c r="P15" s="305"/>
      <c r="Q15" s="254"/>
      <c r="R15" s="270"/>
      <c r="S15" s="323"/>
      <c r="V15" s="257"/>
    </row>
    <row r="16" spans="1:26" ht="52" x14ac:dyDescent="0.6">
      <c r="A16" s="290"/>
      <c r="B16" s="315"/>
      <c r="C16" s="134" t="s">
        <v>316</v>
      </c>
      <c r="D16" s="134" t="s">
        <v>305</v>
      </c>
      <c r="E16" s="284"/>
      <c r="F16" s="284"/>
      <c r="G16" s="284"/>
      <c r="H16" s="284"/>
      <c r="I16" s="326"/>
      <c r="J16" s="326"/>
      <c r="K16" s="326"/>
      <c r="L16" s="326"/>
      <c r="M16" s="326"/>
      <c r="N16" s="293"/>
      <c r="O16" s="266"/>
      <c r="P16" s="305"/>
      <c r="Q16" s="254"/>
      <c r="R16" s="270"/>
      <c r="S16" s="323"/>
      <c r="V16" s="257"/>
    </row>
    <row r="17" spans="1:26" x14ac:dyDescent="0.6">
      <c r="A17" s="290"/>
      <c r="B17" s="315"/>
      <c r="C17" s="134" t="s">
        <v>317</v>
      </c>
      <c r="D17" s="134" t="s">
        <v>304</v>
      </c>
      <c r="E17" s="284"/>
      <c r="F17" s="284"/>
      <c r="G17" s="284"/>
      <c r="H17" s="284"/>
      <c r="I17" s="326"/>
      <c r="J17" s="326"/>
      <c r="K17" s="326"/>
      <c r="L17" s="326"/>
      <c r="M17" s="326"/>
      <c r="N17" s="293"/>
      <c r="O17" s="266"/>
      <c r="P17" s="305"/>
      <c r="Q17" s="254"/>
      <c r="R17" s="270"/>
      <c r="S17" s="323"/>
      <c r="V17" s="257"/>
    </row>
    <row r="18" spans="1:26" ht="78" x14ac:dyDescent="0.6">
      <c r="A18" s="290"/>
      <c r="B18" s="315"/>
      <c r="C18" s="134" t="s">
        <v>318</v>
      </c>
      <c r="D18" s="134" t="s">
        <v>305</v>
      </c>
      <c r="E18" s="284"/>
      <c r="F18" s="284"/>
      <c r="G18" s="284"/>
      <c r="H18" s="284"/>
      <c r="I18" s="326"/>
      <c r="J18" s="326"/>
      <c r="K18" s="326"/>
      <c r="L18" s="326"/>
      <c r="M18" s="326"/>
      <c r="N18" s="293"/>
      <c r="O18" s="266"/>
      <c r="P18" s="305"/>
      <c r="Q18" s="254"/>
      <c r="R18" s="270"/>
      <c r="S18" s="323"/>
      <c r="V18" s="257"/>
    </row>
    <row r="19" spans="1:26" ht="52" x14ac:dyDescent="0.6">
      <c r="A19" s="290"/>
      <c r="B19" s="315"/>
      <c r="C19" s="134" t="s">
        <v>319</v>
      </c>
      <c r="D19" s="134" t="s">
        <v>304</v>
      </c>
      <c r="E19" s="284"/>
      <c r="F19" s="284"/>
      <c r="G19" s="284"/>
      <c r="H19" s="284"/>
      <c r="I19" s="326"/>
      <c r="J19" s="326"/>
      <c r="K19" s="326"/>
      <c r="L19" s="326"/>
      <c r="M19" s="326"/>
      <c r="N19" s="293"/>
      <c r="O19" s="266"/>
      <c r="P19" s="305"/>
      <c r="Q19" s="254"/>
      <c r="R19" s="270"/>
      <c r="S19" s="323"/>
      <c r="V19" s="257"/>
    </row>
    <row r="20" spans="1:26" ht="78" x14ac:dyDescent="0.6">
      <c r="A20" s="290"/>
      <c r="B20" s="315"/>
      <c r="C20" s="134" t="s">
        <v>320</v>
      </c>
      <c r="D20" s="134" t="s">
        <v>305</v>
      </c>
      <c r="E20" s="284"/>
      <c r="F20" s="284"/>
      <c r="G20" s="284"/>
      <c r="H20" s="284"/>
      <c r="I20" s="326"/>
      <c r="J20" s="326"/>
      <c r="K20" s="326"/>
      <c r="L20" s="326"/>
      <c r="M20" s="326"/>
      <c r="N20" s="293"/>
      <c r="O20" s="266"/>
      <c r="P20" s="305"/>
      <c r="Q20" s="254"/>
      <c r="R20" s="270"/>
      <c r="S20" s="323"/>
      <c r="V20" s="257"/>
    </row>
    <row r="21" spans="1:26" ht="52.5" thickBot="1" x14ac:dyDescent="0.65">
      <c r="A21" s="291"/>
      <c r="B21" s="316"/>
      <c r="C21" s="135" t="s">
        <v>321</v>
      </c>
      <c r="D21" s="134" t="s">
        <v>304</v>
      </c>
      <c r="E21" s="285"/>
      <c r="F21" s="285"/>
      <c r="G21" s="285"/>
      <c r="H21" s="285"/>
      <c r="I21" s="327"/>
      <c r="J21" s="327"/>
      <c r="K21" s="327"/>
      <c r="L21" s="327"/>
      <c r="M21" s="327"/>
      <c r="N21" s="294"/>
      <c r="O21" s="267"/>
      <c r="P21" s="306"/>
      <c r="Q21" s="282"/>
      <c r="R21" s="271"/>
      <c r="S21" s="323"/>
      <c r="V21" s="272"/>
    </row>
    <row r="22" spans="1:26" ht="52" x14ac:dyDescent="0.6">
      <c r="A22" s="273" t="s">
        <v>79</v>
      </c>
      <c r="B22" s="259" t="s">
        <v>115</v>
      </c>
      <c r="C22" s="133" t="s">
        <v>322</v>
      </c>
      <c r="D22" s="133" t="s">
        <v>305</v>
      </c>
      <c r="E22" s="283" t="s">
        <v>305</v>
      </c>
      <c r="F22" s="283">
        <f ca="1">COUNTIFS(INDIRECT("RAG!$C$"&amp;$V12&amp;":$BB$"&amp;$V12),F$11,RAG!$C$3:$BB$3,$B22)</f>
        <v>2</v>
      </c>
      <c r="G22" s="283">
        <f ca="1">COUNTIFS(INDIRECT("RAG!$C$"&amp;$V12&amp;":$BB$"&amp;$V12),G$11,RAG!$C$3:$BB$3,$B22)</f>
        <v>0</v>
      </c>
      <c r="H22" s="283">
        <f ca="1">COUNTIFS(INDIRECT("RAG!$C$"&amp;$V12&amp;":$BB$"&amp;$V12),H$11,RAG!$C$3:$BB$3,$B22)</f>
        <v>0</v>
      </c>
      <c r="I22" s="325" t="s">
        <v>249</v>
      </c>
      <c r="J22" s="292" t="s">
        <v>249</v>
      </c>
      <c r="K22" s="292" t="s">
        <v>249</v>
      </c>
      <c r="L22" s="292" t="s">
        <v>249</v>
      </c>
      <c r="M22" s="292" t="s">
        <v>249</v>
      </c>
      <c r="N22" s="250" t="s">
        <v>280</v>
      </c>
      <c r="O22" s="265" t="s">
        <v>880</v>
      </c>
      <c r="P22" s="304" t="s">
        <v>304</v>
      </c>
      <c r="Q22" s="253"/>
      <c r="R22" s="269"/>
      <c r="S22" s="323"/>
      <c r="V22" s="256"/>
      <c r="Z22" s="113" t="str">
        <f>IF(R22&gt;0,B22&amp;":"&amp;R22&amp;"
","")</f>
        <v/>
      </c>
    </row>
    <row r="23" spans="1:26" ht="83.5" customHeight="1" thickBot="1" x14ac:dyDescent="0.65">
      <c r="A23" s="280"/>
      <c r="B23" s="261"/>
      <c r="C23" s="135" t="s">
        <v>325</v>
      </c>
      <c r="D23" s="134" t="s">
        <v>304</v>
      </c>
      <c r="E23" s="285"/>
      <c r="F23" s="285"/>
      <c r="G23" s="285"/>
      <c r="H23" s="285"/>
      <c r="I23" s="326"/>
      <c r="J23" s="294"/>
      <c r="K23" s="294"/>
      <c r="L23" s="294"/>
      <c r="M23" s="294"/>
      <c r="N23" s="268"/>
      <c r="O23" s="267"/>
      <c r="P23" s="306"/>
      <c r="Q23" s="282"/>
      <c r="R23" s="271"/>
      <c r="S23" s="323"/>
      <c r="V23" s="272"/>
    </row>
    <row r="24" spans="1:26" ht="156" x14ac:dyDescent="0.6">
      <c r="A24" s="289" t="s">
        <v>81</v>
      </c>
      <c r="B24" s="259" t="s">
        <v>116</v>
      </c>
      <c r="C24" s="136" t="s">
        <v>326</v>
      </c>
      <c r="D24" s="133" t="s">
        <v>305</v>
      </c>
      <c r="E24" s="259" t="s">
        <v>305</v>
      </c>
      <c r="F24" s="259">
        <f ca="1">COUNTIFS(INDIRECT("RAG!$C$"&amp;$V12&amp;":$BB$"&amp;$V12),F$11,RAG!$C$3:$BB$3,$B24)</f>
        <v>1</v>
      </c>
      <c r="G24" s="259">
        <f ca="1">COUNTIFS(INDIRECT("RAG!$C$"&amp;$V12&amp;":$BB$"&amp;$V12),G$11,RAG!$C$3:$BB$3,$B24)</f>
        <v>2</v>
      </c>
      <c r="H24" s="259">
        <f ca="1">COUNTIFS(INDIRECT("RAG!$C$"&amp;$V12&amp;":$BB$"&amp;$V12),H$11,RAG!$C$3:$BB$3,$B24)</f>
        <v>3</v>
      </c>
      <c r="I24" s="250" t="s">
        <v>249</v>
      </c>
      <c r="J24" s="250" t="s">
        <v>249</v>
      </c>
      <c r="K24" s="250" t="s">
        <v>249</v>
      </c>
      <c r="L24" s="250" t="s">
        <v>249</v>
      </c>
      <c r="M24" s="250" t="s">
        <v>249</v>
      </c>
      <c r="N24" s="250" t="s">
        <v>280</v>
      </c>
      <c r="O24" s="265" t="s">
        <v>881</v>
      </c>
      <c r="P24" s="304" t="s">
        <v>305</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60"/>
      <c r="F25" s="260"/>
      <c r="G25" s="260"/>
      <c r="H25" s="260"/>
      <c r="I25" s="251"/>
      <c r="J25" s="251"/>
      <c r="K25" s="251"/>
      <c r="L25" s="251"/>
      <c r="M25" s="251"/>
      <c r="N25" s="251"/>
      <c r="O25" s="266"/>
      <c r="P25" s="305"/>
      <c r="Q25" s="254"/>
      <c r="R25" s="254"/>
      <c r="S25" s="323"/>
      <c r="V25" s="257"/>
    </row>
    <row r="26" spans="1:26" ht="52" x14ac:dyDescent="0.6">
      <c r="A26" s="290"/>
      <c r="B26" s="260"/>
      <c r="C26" s="137" t="s">
        <v>329</v>
      </c>
      <c r="D26" s="134" t="s">
        <v>305</v>
      </c>
      <c r="E26" s="260"/>
      <c r="F26" s="260"/>
      <c r="G26" s="260"/>
      <c r="H26" s="260"/>
      <c r="I26" s="251"/>
      <c r="J26" s="251"/>
      <c r="K26" s="251"/>
      <c r="L26" s="251"/>
      <c r="M26" s="251"/>
      <c r="N26" s="251"/>
      <c r="O26" s="266"/>
      <c r="P26" s="305"/>
      <c r="Q26" s="254"/>
      <c r="R26" s="254"/>
      <c r="S26" s="323"/>
      <c r="V26" s="257"/>
    </row>
    <row r="27" spans="1:26" ht="52" x14ac:dyDescent="0.6">
      <c r="A27" s="290"/>
      <c r="B27" s="260"/>
      <c r="C27" s="137" t="s">
        <v>330</v>
      </c>
      <c r="D27" s="134" t="s">
        <v>304</v>
      </c>
      <c r="E27" s="260"/>
      <c r="F27" s="260"/>
      <c r="G27" s="260"/>
      <c r="H27" s="260"/>
      <c r="I27" s="251"/>
      <c r="J27" s="251"/>
      <c r="K27" s="251"/>
      <c r="L27" s="251"/>
      <c r="M27" s="251"/>
      <c r="N27" s="251"/>
      <c r="O27" s="266"/>
      <c r="P27" s="305"/>
      <c r="Q27" s="254"/>
      <c r="R27" s="254"/>
      <c r="S27" s="323"/>
      <c r="V27" s="257"/>
    </row>
    <row r="28" spans="1:26" ht="52" x14ac:dyDescent="0.6">
      <c r="A28" s="290"/>
      <c r="B28" s="260"/>
      <c r="C28" s="137" t="s">
        <v>331</v>
      </c>
      <c r="D28" s="134" t="s">
        <v>305</v>
      </c>
      <c r="E28" s="260"/>
      <c r="F28" s="260"/>
      <c r="G28" s="260"/>
      <c r="H28" s="260"/>
      <c r="I28" s="251"/>
      <c r="J28" s="251"/>
      <c r="K28" s="251"/>
      <c r="L28" s="251"/>
      <c r="M28" s="251"/>
      <c r="N28" s="251"/>
      <c r="O28" s="266"/>
      <c r="P28" s="305"/>
      <c r="Q28" s="254"/>
      <c r="R28" s="254"/>
      <c r="S28" s="323"/>
      <c r="V28" s="257"/>
    </row>
    <row r="29" spans="1:26" ht="104" x14ac:dyDescent="0.6">
      <c r="A29" s="290"/>
      <c r="B29" s="260"/>
      <c r="C29" s="137" t="s">
        <v>332</v>
      </c>
      <c r="D29" s="134" t="s">
        <v>304</v>
      </c>
      <c r="E29" s="260"/>
      <c r="F29" s="260"/>
      <c r="G29" s="260"/>
      <c r="H29" s="260"/>
      <c r="I29" s="251"/>
      <c r="J29" s="251"/>
      <c r="K29" s="251"/>
      <c r="L29" s="251"/>
      <c r="M29" s="251"/>
      <c r="N29" s="251"/>
      <c r="O29" s="266"/>
      <c r="P29" s="305"/>
      <c r="Q29" s="254"/>
      <c r="R29" s="254"/>
      <c r="S29" s="323"/>
      <c r="V29" s="257"/>
    </row>
    <row r="30" spans="1:26" ht="52" x14ac:dyDescent="0.6">
      <c r="A30" s="290"/>
      <c r="B30" s="260"/>
      <c r="C30" s="137" t="s">
        <v>333</v>
      </c>
      <c r="D30" s="134" t="s">
        <v>304</v>
      </c>
      <c r="E30" s="260"/>
      <c r="F30" s="260"/>
      <c r="G30" s="260"/>
      <c r="H30" s="260"/>
      <c r="I30" s="251"/>
      <c r="J30" s="251"/>
      <c r="K30" s="251"/>
      <c r="L30" s="251"/>
      <c r="M30" s="251"/>
      <c r="N30" s="251"/>
      <c r="O30" s="266"/>
      <c r="P30" s="305"/>
      <c r="Q30" s="254"/>
      <c r="R30" s="254"/>
      <c r="S30" s="323"/>
      <c r="V30" s="257"/>
    </row>
    <row r="31" spans="1:26" ht="78.5" thickBot="1" x14ac:dyDescent="0.65">
      <c r="A31" s="291"/>
      <c r="B31" s="261"/>
      <c r="C31" s="138" t="s">
        <v>334</v>
      </c>
      <c r="D31" s="134" t="s">
        <v>304</v>
      </c>
      <c r="E31" s="261"/>
      <c r="F31" s="261"/>
      <c r="G31" s="261"/>
      <c r="H31" s="261"/>
      <c r="I31" s="268"/>
      <c r="J31" s="268"/>
      <c r="K31" s="268"/>
      <c r="L31" s="268"/>
      <c r="M31" s="268"/>
      <c r="N31" s="268"/>
      <c r="O31" s="267"/>
      <c r="P31" s="306"/>
      <c r="Q31" s="282"/>
      <c r="R31" s="282"/>
      <c r="S31" s="323"/>
      <c r="V31" s="272"/>
    </row>
    <row r="32" spans="1:26" ht="78" x14ac:dyDescent="0.6">
      <c r="A32" s="289" t="s">
        <v>86</v>
      </c>
      <c r="B32" s="259" t="s">
        <v>117</v>
      </c>
      <c r="C32" s="139" t="s">
        <v>335</v>
      </c>
      <c r="D32" s="133" t="s">
        <v>304</v>
      </c>
      <c r="E32" s="259" t="s">
        <v>305</v>
      </c>
      <c r="F32" s="259">
        <f ca="1">COUNTIFS(INDIRECT("RAG!$C$"&amp;$V12&amp;":$BB$"&amp;$V12),F$11,RAG!$C$3:$BB$3,$B32)</f>
        <v>1</v>
      </c>
      <c r="G32" s="259">
        <f ca="1">COUNTIFS(INDIRECT("RAG!$C$"&amp;$V12&amp;":$BB$"&amp;$V12),G$11,RAG!$C$3:$BB$3,$B32)</f>
        <v>0</v>
      </c>
      <c r="H32" s="259">
        <f ca="1">COUNTIFS(INDIRECT("RAG!$C$"&amp;$V12&amp;":$BB$"&amp;$V12),H$11,RAG!$C$3:$BB$3,$B32)</f>
        <v>3</v>
      </c>
      <c r="I32" s="292" t="s">
        <v>249</v>
      </c>
      <c r="J32" s="292" t="s">
        <v>249</v>
      </c>
      <c r="K32" s="292" t="s">
        <v>249</v>
      </c>
      <c r="L32" s="292" t="s">
        <v>249</v>
      </c>
      <c r="M32" s="250" t="s">
        <v>249</v>
      </c>
      <c r="N32" s="250" t="s">
        <v>280</v>
      </c>
      <c r="O32" s="265" t="s">
        <v>882</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60"/>
      <c r="F33" s="260"/>
      <c r="G33" s="260"/>
      <c r="H33" s="260"/>
      <c r="I33" s="293"/>
      <c r="J33" s="293"/>
      <c r="K33" s="293"/>
      <c r="L33" s="293"/>
      <c r="M33" s="251"/>
      <c r="N33" s="251"/>
      <c r="O33" s="266"/>
      <c r="P33" s="305"/>
      <c r="Q33" s="254"/>
      <c r="R33" s="254"/>
      <c r="S33" s="323"/>
      <c r="V33" s="257"/>
    </row>
    <row r="34" spans="1:26" ht="52" x14ac:dyDescent="0.6">
      <c r="A34" s="290"/>
      <c r="B34" s="260"/>
      <c r="C34" s="140" t="s">
        <v>339</v>
      </c>
      <c r="D34" s="134" t="s">
        <v>305</v>
      </c>
      <c r="E34" s="260"/>
      <c r="F34" s="260"/>
      <c r="G34" s="260"/>
      <c r="H34" s="260"/>
      <c r="I34" s="293"/>
      <c r="J34" s="293"/>
      <c r="K34" s="293"/>
      <c r="L34" s="293"/>
      <c r="M34" s="251"/>
      <c r="N34" s="251"/>
      <c r="O34" s="266"/>
      <c r="P34" s="305"/>
      <c r="Q34" s="254"/>
      <c r="R34" s="254"/>
      <c r="S34" s="323"/>
      <c r="V34" s="257"/>
    </row>
    <row r="35" spans="1:26" ht="52" x14ac:dyDescent="0.6">
      <c r="A35" s="290"/>
      <c r="B35" s="260"/>
      <c r="C35" s="140" t="s">
        <v>340</v>
      </c>
      <c r="D35" s="134" t="s">
        <v>305</v>
      </c>
      <c r="E35" s="260"/>
      <c r="F35" s="260"/>
      <c r="G35" s="260"/>
      <c r="H35" s="260"/>
      <c r="I35" s="293"/>
      <c r="J35" s="293"/>
      <c r="K35" s="293"/>
      <c r="L35" s="293"/>
      <c r="M35" s="251"/>
      <c r="N35" s="251"/>
      <c r="O35" s="266"/>
      <c r="P35" s="305"/>
      <c r="Q35" s="254"/>
      <c r="R35" s="254"/>
      <c r="S35" s="323"/>
      <c r="V35" s="257"/>
    </row>
    <row r="36" spans="1:26" ht="52" x14ac:dyDescent="0.6">
      <c r="A36" s="290"/>
      <c r="B36" s="260"/>
      <c r="C36" s="140" t="s">
        <v>341</v>
      </c>
      <c r="D36" s="134" t="s">
        <v>305</v>
      </c>
      <c r="E36" s="260"/>
      <c r="F36" s="260"/>
      <c r="G36" s="260"/>
      <c r="H36" s="260"/>
      <c r="I36" s="293"/>
      <c r="J36" s="293"/>
      <c r="K36" s="293"/>
      <c r="L36" s="293"/>
      <c r="M36" s="251"/>
      <c r="N36" s="251"/>
      <c r="O36" s="266"/>
      <c r="P36" s="305"/>
      <c r="Q36" s="254"/>
      <c r="R36" s="254"/>
      <c r="S36" s="323"/>
      <c r="V36" s="257"/>
    </row>
    <row r="37" spans="1:26" x14ac:dyDescent="0.6">
      <c r="A37" s="290"/>
      <c r="B37" s="260"/>
      <c r="C37" s="140" t="s">
        <v>342</v>
      </c>
      <c r="D37" s="134" t="s">
        <v>305</v>
      </c>
      <c r="E37" s="260"/>
      <c r="F37" s="260"/>
      <c r="G37" s="260"/>
      <c r="H37" s="260"/>
      <c r="I37" s="293"/>
      <c r="J37" s="293"/>
      <c r="K37" s="293"/>
      <c r="L37" s="293"/>
      <c r="M37" s="251"/>
      <c r="N37" s="251"/>
      <c r="O37" s="266"/>
      <c r="P37" s="305"/>
      <c r="Q37" s="254"/>
      <c r="R37" s="254"/>
      <c r="S37" s="323"/>
      <c r="V37" s="257"/>
    </row>
    <row r="38" spans="1:26" ht="52" x14ac:dyDescent="0.6">
      <c r="A38" s="290"/>
      <c r="B38" s="260"/>
      <c r="C38" s="140" t="s">
        <v>343</v>
      </c>
      <c r="D38" s="134" t="s">
        <v>305</v>
      </c>
      <c r="E38" s="260"/>
      <c r="F38" s="260"/>
      <c r="G38" s="260"/>
      <c r="H38" s="260"/>
      <c r="I38" s="293"/>
      <c r="J38" s="293"/>
      <c r="K38" s="293"/>
      <c r="L38" s="293"/>
      <c r="M38" s="251"/>
      <c r="N38" s="251"/>
      <c r="O38" s="266"/>
      <c r="P38" s="305"/>
      <c r="Q38" s="254"/>
      <c r="R38" s="254"/>
      <c r="S38" s="323"/>
      <c r="V38" s="257"/>
    </row>
    <row r="39" spans="1:26" ht="118.75" customHeight="1" thickBot="1" x14ac:dyDescent="0.65">
      <c r="A39" s="291"/>
      <c r="B39" s="261"/>
      <c r="C39" s="141" t="s">
        <v>344</v>
      </c>
      <c r="D39" s="134" t="s">
        <v>304</v>
      </c>
      <c r="E39" s="261"/>
      <c r="F39" s="261"/>
      <c r="G39" s="261"/>
      <c r="H39" s="261"/>
      <c r="I39" s="294"/>
      <c r="J39" s="294"/>
      <c r="K39" s="294"/>
      <c r="L39" s="294"/>
      <c r="M39" s="268"/>
      <c r="N39" s="268"/>
      <c r="O39" s="267"/>
      <c r="P39" s="306"/>
      <c r="Q39" s="282"/>
      <c r="R39" s="282"/>
      <c r="S39" s="323"/>
      <c r="V39" s="272"/>
    </row>
    <row r="40" spans="1:26" ht="52" x14ac:dyDescent="0.6">
      <c r="A40" s="289" t="s">
        <v>89</v>
      </c>
      <c r="B40" s="259" t="s">
        <v>118</v>
      </c>
      <c r="C40" s="136" t="s">
        <v>345</v>
      </c>
      <c r="D40" s="133" t="s">
        <v>305</v>
      </c>
      <c r="E40" s="259" t="s">
        <v>304</v>
      </c>
      <c r="F40" s="259">
        <f ca="1">COUNTIFS(INDIRECT("RAG!$C$"&amp;$V12&amp;":$BB$"&amp;$V12),F$11,RAG!$C$3:$BB$3,$B40)</f>
        <v>2</v>
      </c>
      <c r="G40" s="259">
        <f ca="1">COUNTIFS(INDIRECT("RAG!$C$"&amp;$V12&amp;":$BB$"&amp;$V12),G$11,RAG!$C$3:$BB$3,$B40)</f>
        <v>0</v>
      </c>
      <c r="H40" s="259">
        <f ca="1">COUNTIFS(INDIRECT("RAG!$C$"&amp;$V12&amp;":$BB$"&amp;$V12),H$11,RAG!$C$3:$BB$3,$B40)</f>
        <v>0</v>
      </c>
      <c r="I40" s="250" t="s">
        <v>306</v>
      </c>
      <c r="J40" s="250" t="s">
        <v>439</v>
      </c>
      <c r="K40" s="250" t="s">
        <v>308</v>
      </c>
      <c r="L40" s="250" t="s">
        <v>364</v>
      </c>
      <c r="M40" s="250" t="s">
        <v>440</v>
      </c>
      <c r="N40" s="250" t="s">
        <v>279</v>
      </c>
      <c r="O40" s="265" t="s">
        <v>883</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305</v>
      </c>
      <c r="E41" s="260"/>
      <c r="F41" s="260"/>
      <c r="G41" s="260"/>
      <c r="H41" s="260"/>
      <c r="I41" s="251"/>
      <c r="J41" s="251"/>
      <c r="K41" s="251"/>
      <c r="L41" s="251"/>
      <c r="M41" s="251"/>
      <c r="N41" s="251"/>
      <c r="O41" s="266"/>
      <c r="P41" s="305"/>
      <c r="Q41" s="270"/>
      <c r="R41" s="254"/>
      <c r="S41" s="323"/>
      <c r="V41" s="257"/>
    </row>
    <row r="42" spans="1:26" ht="52" x14ac:dyDescent="0.6">
      <c r="A42" s="290"/>
      <c r="B42" s="260"/>
      <c r="C42" s="137" t="s">
        <v>349</v>
      </c>
      <c r="D42" s="134" t="s">
        <v>305</v>
      </c>
      <c r="E42" s="260"/>
      <c r="F42" s="260"/>
      <c r="G42" s="260"/>
      <c r="H42" s="260"/>
      <c r="I42" s="251"/>
      <c r="J42" s="251"/>
      <c r="K42" s="251"/>
      <c r="L42" s="251"/>
      <c r="M42" s="251"/>
      <c r="N42" s="251"/>
      <c r="O42" s="266"/>
      <c r="P42" s="305"/>
      <c r="Q42" s="270"/>
      <c r="R42" s="254"/>
      <c r="S42" s="323"/>
      <c r="V42" s="257"/>
    </row>
    <row r="43" spans="1:26" ht="78" x14ac:dyDescent="0.6">
      <c r="A43" s="290"/>
      <c r="B43" s="260"/>
      <c r="C43" s="137" t="s">
        <v>350</v>
      </c>
      <c r="D43" s="134" t="s">
        <v>304</v>
      </c>
      <c r="E43" s="260"/>
      <c r="F43" s="260"/>
      <c r="G43" s="260"/>
      <c r="H43" s="260"/>
      <c r="I43" s="251"/>
      <c r="J43" s="251"/>
      <c r="K43" s="251"/>
      <c r="L43" s="251"/>
      <c r="M43" s="251"/>
      <c r="N43" s="251"/>
      <c r="O43" s="266"/>
      <c r="P43" s="305"/>
      <c r="Q43" s="270"/>
      <c r="R43" s="254"/>
      <c r="S43" s="323"/>
      <c r="V43" s="257"/>
    </row>
    <row r="44" spans="1:26" ht="104" x14ac:dyDescent="0.6">
      <c r="A44" s="290"/>
      <c r="B44" s="260"/>
      <c r="C44" s="137" t="s">
        <v>351</v>
      </c>
      <c r="D44" s="134" t="s">
        <v>304</v>
      </c>
      <c r="E44" s="260"/>
      <c r="F44" s="260"/>
      <c r="G44" s="260"/>
      <c r="H44" s="260"/>
      <c r="I44" s="251"/>
      <c r="J44" s="251"/>
      <c r="K44" s="251"/>
      <c r="L44" s="251"/>
      <c r="M44" s="251"/>
      <c r="N44" s="251"/>
      <c r="O44" s="266"/>
      <c r="P44" s="305"/>
      <c r="Q44" s="270"/>
      <c r="R44" s="254"/>
      <c r="S44" s="323"/>
      <c r="V44" s="257"/>
    </row>
    <row r="45" spans="1:26" ht="52.5" thickBot="1" x14ac:dyDescent="0.65">
      <c r="A45" s="291"/>
      <c r="B45" s="261"/>
      <c r="C45" s="138" t="s">
        <v>352</v>
      </c>
      <c r="D45" s="134" t="s">
        <v>304</v>
      </c>
      <c r="E45" s="261"/>
      <c r="F45" s="261"/>
      <c r="G45" s="261"/>
      <c r="H45" s="261"/>
      <c r="I45" s="268"/>
      <c r="J45" s="268"/>
      <c r="K45" s="268"/>
      <c r="L45" s="268"/>
      <c r="M45" s="268"/>
      <c r="N45" s="268"/>
      <c r="O45" s="267"/>
      <c r="P45" s="306"/>
      <c r="Q45" s="271"/>
      <c r="R45" s="282"/>
      <c r="S45" s="323"/>
      <c r="V45" s="272"/>
    </row>
    <row r="46" spans="1:26" ht="78" x14ac:dyDescent="0.6">
      <c r="A46" s="289" t="s">
        <v>94</v>
      </c>
      <c r="B46" s="259" t="s">
        <v>119</v>
      </c>
      <c r="C46" s="136" t="s">
        <v>353</v>
      </c>
      <c r="D46" s="133" t="s">
        <v>305</v>
      </c>
      <c r="E46" s="259" t="s">
        <v>305</v>
      </c>
      <c r="F46" s="259">
        <f ca="1">COUNTIFS(INDIRECT("RAG!$C$"&amp;$V12&amp;":$BB$"&amp;$V12),F$11,RAG!$C$3:$BB$3,$B46)</f>
        <v>3</v>
      </c>
      <c r="G46" s="259">
        <f ca="1">COUNTIFS(INDIRECT("RAG!$C$"&amp;$V12&amp;":$BB$"&amp;$V12),G$11,RAG!$C$3:$BB$3,$B46)</f>
        <v>1</v>
      </c>
      <c r="H46" s="259">
        <f ca="1">COUNTIFS(INDIRECT("RAG!$C$"&amp;$V12&amp;":$BB$"&amp;$V12),H$11,RAG!$C$3:$BB$3,$B46)</f>
        <v>3</v>
      </c>
      <c r="I46" s="250" t="s">
        <v>306</v>
      </c>
      <c r="J46" s="250" t="s">
        <v>307</v>
      </c>
      <c r="K46" s="250" t="s">
        <v>308</v>
      </c>
      <c r="L46" s="250" t="s">
        <v>309</v>
      </c>
      <c r="M46" s="250" t="s">
        <v>440</v>
      </c>
      <c r="N46" s="250" t="s">
        <v>282</v>
      </c>
      <c r="O46" s="265" t="s">
        <v>884</v>
      </c>
      <c r="P46" s="304" t="s">
        <v>305</v>
      </c>
      <c r="Q46" s="253" t="s">
        <v>689</v>
      </c>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60"/>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60"/>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305</v>
      </c>
      <c r="E49" s="260"/>
      <c r="F49" s="260"/>
      <c r="G49" s="260"/>
      <c r="H49" s="260"/>
      <c r="I49" s="251"/>
      <c r="J49" s="251"/>
      <c r="K49" s="251"/>
      <c r="L49" s="251"/>
      <c r="M49" s="251"/>
      <c r="N49" s="251"/>
      <c r="O49" s="266"/>
      <c r="P49" s="305"/>
      <c r="Q49" s="254"/>
      <c r="R49" s="254"/>
      <c r="S49" s="323"/>
      <c r="V49" s="257"/>
    </row>
    <row r="50" spans="1:26" ht="127" customHeight="1" thickBot="1" x14ac:dyDescent="0.65">
      <c r="A50" s="291"/>
      <c r="B50" s="261"/>
      <c r="C50" s="138" t="s">
        <v>358</v>
      </c>
      <c r="D50" s="134" t="s">
        <v>304</v>
      </c>
      <c r="E50" s="261"/>
      <c r="F50" s="261"/>
      <c r="G50" s="261"/>
      <c r="H50" s="261"/>
      <c r="I50" s="268"/>
      <c r="J50" s="268"/>
      <c r="K50" s="268"/>
      <c r="L50" s="268"/>
      <c r="M50" s="268"/>
      <c r="N50" s="268"/>
      <c r="O50" s="267"/>
      <c r="P50" s="306"/>
      <c r="Q50" s="282"/>
      <c r="R50" s="282"/>
      <c r="S50" s="323"/>
      <c r="V50" s="272"/>
    </row>
    <row r="51" spans="1:26" ht="130" x14ac:dyDescent="0.6">
      <c r="A51" s="289" t="s">
        <v>95</v>
      </c>
      <c r="B51" s="259" t="s">
        <v>120</v>
      </c>
      <c r="C51" s="136" t="s">
        <v>359</v>
      </c>
      <c r="D51" s="133" t="s">
        <v>305</v>
      </c>
      <c r="E51" s="259" t="s">
        <v>305</v>
      </c>
      <c r="F51" s="259">
        <f ca="1">COUNTIFS(INDIRECT("RAG!$C$"&amp;$V12&amp;":$BB$"&amp;$V12),F$11,RAG!$C$3:$BB$3,$B51)</f>
        <v>1</v>
      </c>
      <c r="G51" s="259">
        <f ca="1">COUNTIFS(INDIRECT("RAG!$C$"&amp;$V12&amp;":$BB$"&amp;$V12),G$11,RAG!$C$3:$BB$3,$B51)</f>
        <v>0</v>
      </c>
      <c r="H51" s="259">
        <f ca="1">COUNTIFS(INDIRECT("RAG!$C$"&amp;$V12&amp;":$BB$"&amp;$V12),H$11,RAG!$C$3:$BB$3,$B51)</f>
        <v>3</v>
      </c>
      <c r="I51" s="250" t="s">
        <v>249</v>
      </c>
      <c r="J51" s="250" t="s">
        <v>249</v>
      </c>
      <c r="K51" s="250" t="s">
        <v>249</v>
      </c>
      <c r="L51" s="250" t="s">
        <v>249</v>
      </c>
      <c r="M51" s="250" t="s">
        <v>249</v>
      </c>
      <c r="N51" s="250" t="s">
        <v>280</v>
      </c>
      <c r="O51" s="265" t="s">
        <v>885</v>
      </c>
      <c r="P51" s="250" t="s">
        <v>304</v>
      </c>
      <c r="Q51" s="250"/>
      <c r="R51" s="253" t="s">
        <v>361</v>
      </c>
      <c r="S51" s="323"/>
      <c r="V51" s="256"/>
      <c r="Z51" s="113" t="e">
        <f>IF(#REF!&gt;0,B51&amp;":"&amp;#REF!&amp;"
","")</f>
        <v>#REF!</v>
      </c>
    </row>
    <row r="52" spans="1:26" ht="244.4" customHeight="1" thickBot="1" x14ac:dyDescent="0.65">
      <c r="A52" s="291"/>
      <c r="B52" s="261"/>
      <c r="C52" s="138" t="s">
        <v>362</v>
      </c>
      <c r="D52" s="134" t="s">
        <v>305</v>
      </c>
      <c r="E52" s="261"/>
      <c r="F52" s="261"/>
      <c r="G52" s="261"/>
      <c r="H52" s="261"/>
      <c r="I52" s="268"/>
      <c r="J52" s="268"/>
      <c r="K52" s="268"/>
      <c r="L52" s="268"/>
      <c r="M52" s="268"/>
      <c r="N52" s="268"/>
      <c r="O52" s="267"/>
      <c r="P52" s="268"/>
      <c r="Q52" s="268"/>
      <c r="R52" s="282"/>
      <c r="S52" s="323"/>
      <c r="V52" s="272"/>
    </row>
    <row r="53" spans="1:26" ht="78" x14ac:dyDescent="0.6">
      <c r="A53" s="289" t="s">
        <v>98</v>
      </c>
      <c r="B53" s="259" t="s">
        <v>121</v>
      </c>
      <c r="C53" s="133" t="s">
        <v>363</v>
      </c>
      <c r="D53" s="133" t="s">
        <v>304</v>
      </c>
      <c r="E53" s="283" t="s">
        <v>305</v>
      </c>
      <c r="F53" s="283">
        <f ca="1">COUNTIFS(INDIRECT("RAG!$C$"&amp;$V12&amp;":$BB$"&amp;$V12),F$11,RAG!$C$3:$BB$3,$B53)</f>
        <v>1</v>
      </c>
      <c r="G53" s="283">
        <f ca="1">COUNTIFS(INDIRECT("RAG!$C$"&amp;$V12&amp;":$BB$"&amp;$V12),G$11,RAG!$C$3:$BB$3,$B53)</f>
        <v>0</v>
      </c>
      <c r="H53" s="283">
        <f ca="1">COUNTIFS(INDIRECT("RAG!$C$"&amp;$V12&amp;":$BB$"&amp;$V12),H$11,RAG!$C$3:$BB$3,$B53)</f>
        <v>0</v>
      </c>
      <c r="I53" s="250" t="s">
        <v>306</v>
      </c>
      <c r="J53" s="250" t="s">
        <v>307</v>
      </c>
      <c r="K53" s="250" t="s">
        <v>308</v>
      </c>
      <c r="L53" s="250" t="s">
        <v>364</v>
      </c>
      <c r="M53" s="250" t="s">
        <v>310</v>
      </c>
      <c r="N53" s="250" t="s">
        <v>282</v>
      </c>
      <c r="O53" s="265" t="s">
        <v>886</v>
      </c>
      <c r="P53" s="250" t="s">
        <v>305</v>
      </c>
      <c r="Q53" s="253" t="s">
        <v>643</v>
      </c>
      <c r="R53" s="348"/>
      <c r="S53" s="323"/>
      <c r="V53" s="256"/>
      <c r="Z53" s="113" t="str">
        <f>IF(R53&gt;0,B53&amp;":"&amp;R53&amp;"
","")</f>
        <v/>
      </c>
    </row>
    <row r="54" spans="1:26" ht="52" x14ac:dyDescent="0.6">
      <c r="A54" s="290"/>
      <c r="B54" s="260"/>
      <c r="C54" s="134" t="s">
        <v>366</v>
      </c>
      <c r="D54" s="134" t="s">
        <v>305</v>
      </c>
      <c r="E54" s="284"/>
      <c r="F54" s="284"/>
      <c r="G54" s="284"/>
      <c r="H54" s="284"/>
      <c r="I54" s="251"/>
      <c r="J54" s="251"/>
      <c r="K54" s="251"/>
      <c r="L54" s="251"/>
      <c r="M54" s="251"/>
      <c r="N54" s="251"/>
      <c r="O54" s="266"/>
      <c r="P54" s="251"/>
      <c r="Q54" s="254"/>
      <c r="R54" s="349"/>
      <c r="S54" s="323"/>
      <c r="V54" s="257"/>
    </row>
    <row r="55" spans="1:26" x14ac:dyDescent="0.6">
      <c r="A55" s="290"/>
      <c r="B55" s="260"/>
      <c r="C55" s="142" t="s">
        <v>367</v>
      </c>
      <c r="D55" s="134" t="s">
        <v>304</v>
      </c>
      <c r="E55" s="284"/>
      <c r="F55" s="284"/>
      <c r="G55" s="284"/>
      <c r="H55" s="284"/>
      <c r="I55" s="251"/>
      <c r="J55" s="251"/>
      <c r="K55" s="251"/>
      <c r="L55" s="251"/>
      <c r="M55" s="251"/>
      <c r="N55" s="251"/>
      <c r="O55" s="266"/>
      <c r="P55" s="251"/>
      <c r="Q55" s="254"/>
      <c r="R55" s="349"/>
      <c r="S55" s="323"/>
      <c r="V55" s="257"/>
    </row>
    <row r="56" spans="1:26" x14ac:dyDescent="0.6">
      <c r="A56" s="290"/>
      <c r="B56" s="260"/>
      <c r="C56" s="134" t="s">
        <v>368</v>
      </c>
      <c r="D56" s="134" t="s">
        <v>304</v>
      </c>
      <c r="E56" s="284"/>
      <c r="F56" s="284"/>
      <c r="G56" s="284"/>
      <c r="H56" s="284"/>
      <c r="I56" s="251"/>
      <c r="J56" s="251"/>
      <c r="K56" s="251"/>
      <c r="L56" s="251"/>
      <c r="M56" s="251"/>
      <c r="N56" s="251"/>
      <c r="O56" s="266"/>
      <c r="P56" s="251"/>
      <c r="Q56" s="254"/>
      <c r="R56" s="349"/>
      <c r="S56" s="323"/>
      <c r="V56" s="257"/>
    </row>
    <row r="57" spans="1:26" ht="88.75" customHeight="1" thickBot="1" x14ac:dyDescent="0.65">
      <c r="A57" s="291"/>
      <c r="B57" s="261"/>
      <c r="C57" s="135" t="s">
        <v>369</v>
      </c>
      <c r="D57" s="134" t="s">
        <v>305</v>
      </c>
      <c r="E57" s="285"/>
      <c r="F57" s="285"/>
      <c r="G57" s="285"/>
      <c r="H57" s="285"/>
      <c r="I57" s="268"/>
      <c r="J57" s="268"/>
      <c r="K57" s="268"/>
      <c r="L57" s="268"/>
      <c r="M57" s="268"/>
      <c r="N57" s="268"/>
      <c r="O57" s="267"/>
      <c r="P57" s="268"/>
      <c r="Q57" s="282"/>
      <c r="R57" s="350"/>
      <c r="S57" s="323"/>
      <c r="V57" s="272"/>
    </row>
    <row r="58" spans="1:26" ht="52" x14ac:dyDescent="0.6">
      <c r="A58" s="289" t="s">
        <v>101</v>
      </c>
      <c r="B58" s="259" t="s">
        <v>122</v>
      </c>
      <c r="C58" s="143" t="s">
        <v>370</v>
      </c>
      <c r="D58" s="133" t="s">
        <v>305</v>
      </c>
      <c r="E58" s="283" t="s">
        <v>305</v>
      </c>
      <c r="F58" s="283">
        <f ca="1">COUNTIFS(INDIRECT("RAG!$C$"&amp;$V12&amp;":$BB$"&amp;$V12),F$11,RAG!$C$3:$BB$3,$B58)</f>
        <v>0</v>
      </c>
      <c r="G58" s="283">
        <f ca="1">COUNTIFS(INDIRECT("RAG!$C$"&amp;$V12&amp;":$BB$"&amp;$V12),G$11,RAG!$C$3:$BB$3,$B58)</f>
        <v>0</v>
      </c>
      <c r="H58" s="283">
        <f ca="1">COUNTIFS(INDIRECT("RAG!$C$"&amp;$V12&amp;":$BB$"&amp;$V12),H$11,RAG!$C$3:$BB$3,$B58)</f>
        <v>2</v>
      </c>
      <c r="I58" s="250" t="s">
        <v>306</v>
      </c>
      <c r="J58" s="250" t="s">
        <v>307</v>
      </c>
      <c r="K58" s="250" t="s">
        <v>308</v>
      </c>
      <c r="L58" s="250" t="s">
        <v>309</v>
      </c>
      <c r="M58" s="250" t="s">
        <v>310</v>
      </c>
      <c r="N58" s="250" t="s">
        <v>282</v>
      </c>
      <c r="O58" s="265" t="s">
        <v>887</v>
      </c>
      <c r="P58" s="250" t="s">
        <v>304</v>
      </c>
      <c r="Q58" s="269"/>
      <c r="R58" s="253"/>
      <c r="S58" s="323"/>
      <c r="V58" s="256"/>
      <c r="Z58" s="113" t="str">
        <f>IF(R58&gt;0,B58&amp;":"&amp;R58&amp;"
","")</f>
        <v/>
      </c>
    </row>
    <row r="59" spans="1:26" ht="52" x14ac:dyDescent="0.6">
      <c r="A59" s="290"/>
      <c r="B59" s="260"/>
      <c r="C59" s="144" t="s">
        <v>372</v>
      </c>
      <c r="D59" s="134" t="s">
        <v>304</v>
      </c>
      <c r="E59" s="284"/>
      <c r="F59" s="284"/>
      <c r="G59" s="284"/>
      <c r="H59" s="284"/>
      <c r="I59" s="251"/>
      <c r="J59" s="251"/>
      <c r="K59" s="251"/>
      <c r="L59" s="251"/>
      <c r="M59" s="251"/>
      <c r="N59" s="251"/>
      <c r="O59" s="266"/>
      <c r="P59" s="251"/>
      <c r="Q59" s="270"/>
      <c r="R59" s="254"/>
      <c r="S59" s="323"/>
      <c r="V59" s="257"/>
    </row>
    <row r="60" spans="1:26" ht="326.5" customHeight="1" thickBot="1" x14ac:dyDescent="0.65">
      <c r="A60" s="291"/>
      <c r="B60" s="261"/>
      <c r="C60" s="145" t="s">
        <v>373</v>
      </c>
      <c r="D60" s="134" t="s">
        <v>305</v>
      </c>
      <c r="E60" s="285"/>
      <c r="F60" s="285"/>
      <c r="G60" s="285"/>
      <c r="H60" s="285"/>
      <c r="I60" s="268"/>
      <c r="J60" s="268"/>
      <c r="K60" s="268"/>
      <c r="L60" s="268"/>
      <c r="M60" s="268"/>
      <c r="N60" s="268"/>
      <c r="O60" s="267"/>
      <c r="P60" s="268"/>
      <c r="Q60" s="271"/>
      <c r="R60" s="282"/>
      <c r="S60" s="323"/>
      <c r="V60" s="272"/>
    </row>
    <row r="61" spans="1:26" x14ac:dyDescent="0.6">
      <c r="A61" s="289" t="s">
        <v>102</v>
      </c>
      <c r="B61" s="259" t="s">
        <v>123</v>
      </c>
      <c r="C61" s="133" t="s">
        <v>374</v>
      </c>
      <c r="D61" s="133" t="s">
        <v>305</v>
      </c>
      <c r="E61" s="283" t="s">
        <v>305</v>
      </c>
      <c r="F61" s="283">
        <f ca="1">COUNTIFS(INDIRECT("RAG!$C$"&amp;$V12&amp;":$BB$"&amp;$V12),F$11,RAG!$C$3:$BB$3,$B61)</f>
        <v>0</v>
      </c>
      <c r="G61" s="283">
        <f ca="1">COUNTIFS(INDIRECT("RAG!$C$"&amp;$V12&amp;":$BB$"&amp;$V12),G$11,RAG!$C$3:$BB$3,$B61)</f>
        <v>1</v>
      </c>
      <c r="H61" s="283">
        <f ca="1">COUNTIFS(INDIRECT("RAG!$C$"&amp;$V12&amp;":$BB$"&amp;$V12),H$11,RAG!$C$3:$BB$3,$B61)</f>
        <v>4</v>
      </c>
      <c r="I61" s="250" t="s">
        <v>249</v>
      </c>
      <c r="J61" s="250" t="s">
        <v>249</v>
      </c>
      <c r="K61" s="250" t="s">
        <v>249</v>
      </c>
      <c r="L61" s="250" t="s">
        <v>249</v>
      </c>
      <c r="M61" s="250" t="s">
        <v>249</v>
      </c>
      <c r="N61" s="250" t="s">
        <v>280</v>
      </c>
      <c r="O61" s="265" t="s">
        <v>888</v>
      </c>
      <c r="P61" s="250" t="s">
        <v>304</v>
      </c>
      <c r="Q61" s="298"/>
      <c r="R61" s="298" t="s">
        <v>376</v>
      </c>
      <c r="S61" s="322"/>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84"/>
      <c r="F62" s="284"/>
      <c r="G62" s="284"/>
      <c r="H62" s="284"/>
      <c r="I62" s="251"/>
      <c r="J62" s="251"/>
      <c r="K62" s="251"/>
      <c r="L62" s="251"/>
      <c r="M62" s="251"/>
      <c r="N62" s="251"/>
      <c r="O62" s="266"/>
      <c r="P62" s="251"/>
      <c r="Q62" s="299"/>
      <c r="R62" s="299"/>
      <c r="S62" s="322"/>
      <c r="V62" s="302"/>
    </row>
    <row r="63" spans="1:26" x14ac:dyDescent="0.6">
      <c r="A63" s="290"/>
      <c r="B63" s="260"/>
      <c r="C63" s="134" t="s">
        <v>378</v>
      </c>
      <c r="D63" s="134" t="s">
        <v>305</v>
      </c>
      <c r="E63" s="284"/>
      <c r="F63" s="284"/>
      <c r="G63" s="284"/>
      <c r="H63" s="284"/>
      <c r="I63" s="251"/>
      <c r="J63" s="251"/>
      <c r="K63" s="251"/>
      <c r="L63" s="251"/>
      <c r="M63" s="251"/>
      <c r="N63" s="251"/>
      <c r="O63" s="266"/>
      <c r="P63" s="251"/>
      <c r="Q63" s="299"/>
      <c r="R63" s="299"/>
      <c r="S63" s="322"/>
      <c r="V63" s="302"/>
    </row>
    <row r="64" spans="1:26" ht="52" x14ac:dyDescent="0.6">
      <c r="A64" s="290"/>
      <c r="B64" s="260"/>
      <c r="C64" s="134" t="s">
        <v>379</v>
      </c>
      <c r="D64" s="134" t="s">
        <v>305</v>
      </c>
      <c r="E64" s="284"/>
      <c r="F64" s="284"/>
      <c r="G64" s="284"/>
      <c r="H64" s="284"/>
      <c r="I64" s="251"/>
      <c r="J64" s="251"/>
      <c r="K64" s="251"/>
      <c r="L64" s="251"/>
      <c r="M64" s="251"/>
      <c r="N64" s="251"/>
      <c r="O64" s="266"/>
      <c r="P64" s="251"/>
      <c r="Q64" s="299"/>
      <c r="R64" s="299"/>
      <c r="S64" s="322"/>
      <c r="V64" s="302"/>
    </row>
    <row r="65" spans="1:26" x14ac:dyDescent="0.6">
      <c r="A65" s="290"/>
      <c r="B65" s="260"/>
      <c r="C65" s="134" t="s">
        <v>380</v>
      </c>
      <c r="D65" s="134" t="s">
        <v>305</v>
      </c>
      <c r="E65" s="284"/>
      <c r="F65" s="284"/>
      <c r="G65" s="284"/>
      <c r="H65" s="284"/>
      <c r="I65" s="251"/>
      <c r="J65" s="251"/>
      <c r="K65" s="251"/>
      <c r="L65" s="251"/>
      <c r="M65" s="251"/>
      <c r="N65" s="251"/>
      <c r="O65" s="266"/>
      <c r="P65" s="251"/>
      <c r="Q65" s="299"/>
      <c r="R65" s="299"/>
      <c r="S65" s="322"/>
      <c r="V65" s="302"/>
    </row>
    <row r="66" spans="1:26" x14ac:dyDescent="0.6">
      <c r="A66" s="290"/>
      <c r="B66" s="260"/>
      <c r="C66" s="134" t="s">
        <v>381</v>
      </c>
      <c r="D66" s="134" t="s">
        <v>305</v>
      </c>
      <c r="E66" s="284"/>
      <c r="F66" s="284"/>
      <c r="G66" s="284"/>
      <c r="H66" s="284"/>
      <c r="I66" s="251"/>
      <c r="J66" s="251"/>
      <c r="K66" s="251"/>
      <c r="L66" s="251"/>
      <c r="M66" s="251"/>
      <c r="N66" s="251"/>
      <c r="O66" s="266"/>
      <c r="P66" s="251"/>
      <c r="Q66" s="299"/>
      <c r="R66" s="299"/>
      <c r="S66" s="322"/>
      <c r="V66" s="302"/>
    </row>
    <row r="67" spans="1:26" ht="78" x14ac:dyDescent="0.6">
      <c r="A67" s="290"/>
      <c r="B67" s="260"/>
      <c r="C67" s="134" t="s">
        <v>382</v>
      </c>
      <c r="D67" s="134" t="s">
        <v>305</v>
      </c>
      <c r="E67" s="284"/>
      <c r="F67" s="284"/>
      <c r="G67" s="284"/>
      <c r="H67" s="284"/>
      <c r="I67" s="251"/>
      <c r="J67" s="251"/>
      <c r="K67" s="251"/>
      <c r="L67" s="251"/>
      <c r="M67" s="251"/>
      <c r="N67" s="251"/>
      <c r="O67" s="266"/>
      <c r="P67" s="251"/>
      <c r="Q67" s="299"/>
      <c r="R67" s="299"/>
      <c r="S67" s="322"/>
      <c r="V67" s="302"/>
    </row>
    <row r="68" spans="1:26" ht="26.5" thickBot="1" x14ac:dyDescent="0.65">
      <c r="A68" s="291"/>
      <c r="B68" s="261"/>
      <c r="C68" s="135" t="s">
        <v>383</v>
      </c>
      <c r="D68" s="134" t="s">
        <v>305</v>
      </c>
      <c r="E68" s="285"/>
      <c r="F68" s="285"/>
      <c r="G68" s="285"/>
      <c r="H68" s="285"/>
      <c r="I68" s="268"/>
      <c r="J68" s="268"/>
      <c r="K68" s="268"/>
      <c r="L68" s="268"/>
      <c r="M68" s="268"/>
      <c r="N68" s="268"/>
      <c r="O68" s="267"/>
      <c r="P68" s="268"/>
      <c r="Q68" s="300"/>
      <c r="R68" s="300"/>
      <c r="S68" s="322"/>
      <c r="V68" s="303"/>
    </row>
    <row r="69" spans="1:26" ht="52" x14ac:dyDescent="0.6">
      <c r="A69" s="289" t="s">
        <v>384</v>
      </c>
      <c r="B69" s="259" t="s">
        <v>124</v>
      </c>
      <c r="C69" s="139" t="s">
        <v>385</v>
      </c>
      <c r="D69" s="133" t="s">
        <v>305</v>
      </c>
      <c r="E69" s="283"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53"/>
      <c r="S69" s="323"/>
      <c r="V69" s="256"/>
      <c r="Z69" s="113" t="str">
        <f>IF(R69&gt;0,B69&amp;":"&amp;R69&amp;"
","")</f>
        <v/>
      </c>
    </row>
    <row r="70" spans="1:26" x14ac:dyDescent="0.6">
      <c r="A70" s="290"/>
      <c r="B70" s="260"/>
      <c r="C70" s="140" t="s">
        <v>387</v>
      </c>
      <c r="D70" s="134" t="s">
        <v>305</v>
      </c>
      <c r="E70" s="284"/>
      <c r="F70" s="284"/>
      <c r="G70" s="284"/>
      <c r="H70" s="284"/>
      <c r="I70" s="251"/>
      <c r="J70" s="251"/>
      <c r="K70" s="251"/>
      <c r="L70" s="251"/>
      <c r="M70" s="251"/>
      <c r="N70" s="251"/>
      <c r="O70" s="287"/>
      <c r="P70" s="251"/>
      <c r="Q70" s="270"/>
      <c r="R70" s="254"/>
      <c r="S70" s="323"/>
      <c r="V70" s="257"/>
    </row>
    <row r="71" spans="1:26" ht="78" x14ac:dyDescent="0.6">
      <c r="A71" s="290"/>
      <c r="B71" s="260"/>
      <c r="C71" s="140" t="s">
        <v>388</v>
      </c>
      <c r="D71" s="134" t="s">
        <v>305</v>
      </c>
      <c r="E71" s="284"/>
      <c r="F71" s="284"/>
      <c r="G71" s="284"/>
      <c r="H71" s="284"/>
      <c r="I71" s="251"/>
      <c r="J71" s="251"/>
      <c r="K71" s="251"/>
      <c r="L71" s="251"/>
      <c r="M71" s="251"/>
      <c r="N71" s="251"/>
      <c r="O71" s="287"/>
      <c r="P71" s="251"/>
      <c r="Q71" s="270"/>
      <c r="R71" s="254"/>
      <c r="S71" s="323"/>
      <c r="V71" s="257"/>
    </row>
    <row r="72" spans="1:26" ht="52" x14ac:dyDescent="0.6">
      <c r="A72" s="290"/>
      <c r="B72" s="260"/>
      <c r="C72" s="140" t="s">
        <v>389</v>
      </c>
      <c r="D72" s="134" t="s">
        <v>304</v>
      </c>
      <c r="E72" s="284"/>
      <c r="F72" s="284"/>
      <c r="G72" s="284"/>
      <c r="H72" s="284"/>
      <c r="I72" s="251"/>
      <c r="J72" s="251"/>
      <c r="K72" s="251"/>
      <c r="L72" s="251"/>
      <c r="M72" s="251"/>
      <c r="N72" s="251"/>
      <c r="O72" s="287"/>
      <c r="P72" s="251"/>
      <c r="Q72" s="270"/>
      <c r="R72" s="254"/>
      <c r="S72" s="323"/>
      <c r="V72" s="257"/>
    </row>
    <row r="73" spans="1:26" x14ac:dyDescent="0.6">
      <c r="A73" s="290"/>
      <c r="B73" s="260"/>
      <c r="C73" s="140" t="s">
        <v>390</v>
      </c>
      <c r="D73" s="134" t="s">
        <v>304</v>
      </c>
      <c r="E73" s="284"/>
      <c r="F73" s="284"/>
      <c r="G73" s="284"/>
      <c r="H73" s="284"/>
      <c r="I73" s="251"/>
      <c r="J73" s="251"/>
      <c r="K73" s="251"/>
      <c r="L73" s="251"/>
      <c r="M73" s="251"/>
      <c r="N73" s="251"/>
      <c r="O73" s="287"/>
      <c r="P73" s="251"/>
      <c r="Q73" s="270"/>
      <c r="R73" s="254"/>
      <c r="S73" s="323"/>
      <c r="V73" s="257"/>
    </row>
    <row r="74" spans="1:26" x14ac:dyDescent="0.6">
      <c r="A74" s="290"/>
      <c r="B74" s="260"/>
      <c r="C74" s="140" t="s">
        <v>391</v>
      </c>
      <c r="D74" s="134" t="s">
        <v>304</v>
      </c>
      <c r="E74" s="284"/>
      <c r="F74" s="284"/>
      <c r="G74" s="284"/>
      <c r="H74" s="284"/>
      <c r="I74" s="251"/>
      <c r="J74" s="251"/>
      <c r="K74" s="251"/>
      <c r="L74" s="251"/>
      <c r="M74" s="251"/>
      <c r="N74" s="251"/>
      <c r="O74" s="287"/>
      <c r="P74" s="251"/>
      <c r="Q74" s="270"/>
      <c r="R74" s="254"/>
      <c r="S74" s="323"/>
      <c r="V74" s="257"/>
    </row>
    <row r="75" spans="1:26" ht="52.5" thickBot="1" x14ac:dyDescent="0.65">
      <c r="A75" s="291"/>
      <c r="B75" s="261"/>
      <c r="C75" s="141" t="s">
        <v>392</v>
      </c>
      <c r="D75" s="134" t="s">
        <v>304</v>
      </c>
      <c r="E75" s="285"/>
      <c r="F75" s="285"/>
      <c r="G75" s="285"/>
      <c r="H75" s="285"/>
      <c r="I75" s="268"/>
      <c r="J75" s="268"/>
      <c r="K75" s="268"/>
      <c r="L75" s="268"/>
      <c r="M75" s="268"/>
      <c r="N75" s="268"/>
      <c r="O75" s="288"/>
      <c r="P75" s="268"/>
      <c r="Q75" s="271"/>
      <c r="R75" s="282"/>
      <c r="S75" s="323"/>
      <c r="V75" s="272"/>
    </row>
    <row r="76" spans="1:26" ht="52" x14ac:dyDescent="0.6">
      <c r="A76" s="289" t="s">
        <v>104</v>
      </c>
      <c r="B76" s="259" t="s">
        <v>125</v>
      </c>
      <c r="C76" s="139" t="s">
        <v>393</v>
      </c>
      <c r="D76" s="133" t="s">
        <v>305</v>
      </c>
      <c r="E76" s="283" t="s">
        <v>305</v>
      </c>
      <c r="F76" s="283">
        <f ca="1">COUNTIFS(INDIRECT("RAG!$C$"&amp;$V12&amp;":$BB$"&amp;$V12),F$11,RAG!$C$3:$BB$3,$B76)</f>
        <v>0</v>
      </c>
      <c r="G76" s="283">
        <f ca="1">COUNTIFS(INDIRECT("RAG!$C$"&amp;$V12&amp;":$BB$"&amp;$V12),G$11,RAG!$C$3:$BB$3,$B76)</f>
        <v>1</v>
      </c>
      <c r="H76" s="283">
        <f ca="1">COUNTIFS(INDIRECT("RAG!$C$"&amp;$V12&amp;":$BB$"&amp;$V12),H$11,RAG!$C$3:$BB$3,$B76)</f>
        <v>3</v>
      </c>
      <c r="I76" s="250" t="s">
        <v>306</v>
      </c>
      <c r="J76" s="250" t="s">
        <v>307</v>
      </c>
      <c r="K76" s="250" t="s">
        <v>308</v>
      </c>
      <c r="L76" s="250" t="s">
        <v>309</v>
      </c>
      <c r="M76" s="250" t="s">
        <v>310</v>
      </c>
      <c r="N76" s="250" t="s">
        <v>280</v>
      </c>
      <c r="O76" s="295" t="s">
        <v>889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84"/>
      <c r="F77" s="284"/>
      <c r="G77" s="284"/>
      <c r="H77" s="284"/>
      <c r="I77" s="251"/>
      <c r="J77" s="251"/>
      <c r="K77" s="251"/>
      <c r="L77" s="251"/>
      <c r="M77" s="251"/>
      <c r="N77" s="251"/>
      <c r="O77" s="296"/>
      <c r="P77" s="251"/>
      <c r="Q77" s="254"/>
      <c r="R77" s="254"/>
      <c r="S77" s="323"/>
      <c r="V77" s="257"/>
    </row>
    <row r="78" spans="1:26" ht="52" x14ac:dyDescent="0.6">
      <c r="A78" s="290"/>
      <c r="B78" s="260"/>
      <c r="C78" s="140" t="s">
        <v>397</v>
      </c>
      <c r="D78" s="134" t="s">
        <v>305</v>
      </c>
      <c r="E78" s="284"/>
      <c r="F78" s="284"/>
      <c r="G78" s="284"/>
      <c r="H78" s="284"/>
      <c r="I78" s="251"/>
      <c r="J78" s="251"/>
      <c r="K78" s="251"/>
      <c r="L78" s="251"/>
      <c r="M78" s="251"/>
      <c r="N78" s="251"/>
      <c r="O78" s="296"/>
      <c r="P78" s="251"/>
      <c r="Q78" s="254"/>
      <c r="R78" s="254"/>
      <c r="S78" s="323"/>
      <c r="V78" s="257"/>
    </row>
    <row r="79" spans="1:26" x14ac:dyDescent="0.6">
      <c r="A79" s="290"/>
      <c r="B79" s="260"/>
      <c r="C79" s="140" t="s">
        <v>398</v>
      </c>
      <c r="D79" s="134" t="s">
        <v>305</v>
      </c>
      <c r="E79" s="284"/>
      <c r="F79" s="284"/>
      <c r="G79" s="284"/>
      <c r="H79" s="284"/>
      <c r="I79" s="251"/>
      <c r="J79" s="251"/>
      <c r="K79" s="251"/>
      <c r="L79" s="251"/>
      <c r="M79" s="251"/>
      <c r="N79" s="251"/>
      <c r="O79" s="296"/>
      <c r="P79" s="251"/>
      <c r="Q79" s="254"/>
      <c r="R79" s="254"/>
      <c r="S79" s="323"/>
      <c r="V79" s="257"/>
    </row>
    <row r="80" spans="1:26" ht="242.5" customHeight="1" thickBot="1" x14ac:dyDescent="0.65">
      <c r="A80" s="291"/>
      <c r="B80" s="261"/>
      <c r="C80" s="146" t="s">
        <v>399</v>
      </c>
      <c r="D80" s="134" t="s">
        <v>305</v>
      </c>
      <c r="E80" s="285"/>
      <c r="F80" s="285"/>
      <c r="G80" s="285"/>
      <c r="H80" s="285"/>
      <c r="I80" s="268"/>
      <c r="J80" s="268"/>
      <c r="K80" s="268"/>
      <c r="L80" s="268"/>
      <c r="M80" s="268"/>
      <c r="N80" s="268"/>
      <c r="O80" s="297"/>
      <c r="P80" s="268"/>
      <c r="Q80" s="282"/>
      <c r="R80" s="282"/>
      <c r="S80" s="323"/>
      <c r="V80" s="272"/>
    </row>
    <row r="81" spans="1:26" ht="52" x14ac:dyDescent="0.6">
      <c r="A81" s="273" t="s">
        <v>110</v>
      </c>
      <c r="B81" s="259" t="s">
        <v>126</v>
      </c>
      <c r="C81" s="139" t="s">
        <v>400</v>
      </c>
      <c r="D81" s="133" t="s">
        <v>305</v>
      </c>
      <c r="E81" s="259" t="s">
        <v>305</v>
      </c>
      <c r="F81" s="259">
        <f ca="1">COUNTIFS(INDIRECT("RAG!$C$"&amp;$V12&amp;":$BB$"&amp;$V12),F$11,RAG!$C$3:$BB$3,$B81)</f>
        <v>0</v>
      </c>
      <c r="G81" s="259">
        <f ca="1">COUNTIFS(INDIRECT("RAG!$C$"&amp;$V12&amp;":$BB$"&amp;$V12),G$11,RAG!$C$3:$BB$3,$B81)</f>
        <v>0</v>
      </c>
      <c r="H81" s="259">
        <f ca="1">COUNTIFS(INDIRECT("RAG!$C$"&amp;$V12&amp;":$BB$"&amp;$V12),H$11,RAG!$C$3:$BB$3,$B81)</f>
        <v>5</v>
      </c>
      <c r="I81" s="250" t="s">
        <v>306</v>
      </c>
      <c r="J81" s="250" t="s">
        <v>307</v>
      </c>
      <c r="K81" s="250" t="s">
        <v>346</v>
      </c>
      <c r="L81" s="250" t="s">
        <v>309</v>
      </c>
      <c r="M81" s="250" t="s">
        <v>310</v>
      </c>
      <c r="N81" s="250" t="s">
        <v>279</v>
      </c>
      <c r="O81" s="265" t="s">
        <v>401</v>
      </c>
      <c r="P81" s="250" t="s">
        <v>304</v>
      </c>
      <c r="Q81" s="253"/>
      <c r="R81" s="269"/>
      <c r="S81" s="323"/>
      <c r="V81" s="256"/>
      <c r="Z81" s="113" t="str">
        <f>IF(R81&gt;0,B81&amp;":"&amp;R81&amp;"
","")</f>
        <v/>
      </c>
    </row>
    <row r="82" spans="1:26" x14ac:dyDescent="0.6">
      <c r="A82" s="274"/>
      <c r="B82" s="260"/>
      <c r="C82" s="140" t="s">
        <v>402</v>
      </c>
      <c r="D82" s="134" t="s">
        <v>305</v>
      </c>
      <c r="E82" s="260"/>
      <c r="F82" s="260"/>
      <c r="G82" s="260"/>
      <c r="H82" s="260"/>
      <c r="I82" s="251"/>
      <c r="J82" s="251"/>
      <c r="K82" s="251"/>
      <c r="L82" s="251"/>
      <c r="M82" s="251"/>
      <c r="N82" s="251"/>
      <c r="O82" s="266"/>
      <c r="P82" s="251"/>
      <c r="Q82" s="254"/>
      <c r="R82" s="270"/>
      <c r="S82" s="323"/>
      <c r="V82" s="257"/>
    </row>
    <row r="83" spans="1:26" x14ac:dyDescent="0.6">
      <c r="A83" s="274"/>
      <c r="B83" s="260"/>
      <c r="C83" s="140" t="s">
        <v>403</v>
      </c>
      <c r="D83" s="134" t="s">
        <v>304</v>
      </c>
      <c r="E83" s="260"/>
      <c r="F83" s="260"/>
      <c r="G83" s="260"/>
      <c r="H83" s="260"/>
      <c r="I83" s="251"/>
      <c r="J83" s="251"/>
      <c r="K83" s="251"/>
      <c r="L83" s="251"/>
      <c r="M83" s="251"/>
      <c r="N83" s="251"/>
      <c r="O83" s="266"/>
      <c r="P83" s="251"/>
      <c r="Q83" s="254"/>
      <c r="R83" s="270"/>
      <c r="S83" s="323"/>
      <c r="V83" s="257"/>
    </row>
    <row r="84" spans="1:26" x14ac:dyDescent="0.6">
      <c r="A84" s="274"/>
      <c r="B84" s="260"/>
      <c r="C84" s="147" t="s">
        <v>404</v>
      </c>
      <c r="D84" s="134" t="s">
        <v>305</v>
      </c>
      <c r="E84" s="260"/>
      <c r="F84" s="260"/>
      <c r="G84" s="260"/>
      <c r="H84" s="260"/>
      <c r="I84" s="251"/>
      <c r="J84" s="251"/>
      <c r="K84" s="251"/>
      <c r="L84" s="251"/>
      <c r="M84" s="251"/>
      <c r="N84" s="251"/>
      <c r="O84" s="266"/>
      <c r="P84" s="251"/>
      <c r="Q84" s="254"/>
      <c r="R84" s="270"/>
      <c r="S84" s="323"/>
      <c r="V84" s="257"/>
    </row>
    <row r="85" spans="1:26" ht="78" x14ac:dyDescent="0.6">
      <c r="A85" s="274"/>
      <c r="B85" s="260"/>
      <c r="C85" s="147" t="s">
        <v>405</v>
      </c>
      <c r="D85" s="134" t="s">
        <v>304</v>
      </c>
      <c r="E85" s="260"/>
      <c r="F85" s="260"/>
      <c r="G85" s="260"/>
      <c r="H85" s="260"/>
      <c r="I85" s="251"/>
      <c r="J85" s="251"/>
      <c r="K85" s="251"/>
      <c r="L85" s="251"/>
      <c r="M85" s="251"/>
      <c r="N85" s="251"/>
      <c r="O85" s="266"/>
      <c r="P85" s="251"/>
      <c r="Q85" s="254"/>
      <c r="R85" s="270"/>
      <c r="S85" s="323"/>
      <c r="V85" s="257"/>
    </row>
    <row r="86" spans="1:26" ht="78" x14ac:dyDescent="0.6">
      <c r="A86" s="274"/>
      <c r="B86" s="260"/>
      <c r="C86" s="147" t="s">
        <v>406</v>
      </c>
      <c r="D86" s="134" t="s">
        <v>305</v>
      </c>
      <c r="E86" s="260"/>
      <c r="F86" s="260"/>
      <c r="G86" s="260"/>
      <c r="H86" s="260"/>
      <c r="I86" s="251"/>
      <c r="J86" s="251"/>
      <c r="K86" s="251"/>
      <c r="L86" s="251"/>
      <c r="M86" s="251"/>
      <c r="N86" s="251"/>
      <c r="O86" s="266"/>
      <c r="P86" s="251"/>
      <c r="Q86" s="254"/>
      <c r="R86" s="270"/>
      <c r="S86" s="323"/>
      <c r="V86" s="257"/>
    </row>
    <row r="87" spans="1:26" ht="52.5" thickBot="1" x14ac:dyDescent="0.65">
      <c r="A87" s="280"/>
      <c r="B87" s="261"/>
      <c r="C87" s="145" t="s">
        <v>407</v>
      </c>
      <c r="D87" s="134" t="s">
        <v>304</v>
      </c>
      <c r="E87" s="261"/>
      <c r="F87" s="261"/>
      <c r="G87" s="261"/>
      <c r="H87" s="261"/>
      <c r="I87" s="268"/>
      <c r="J87" s="268"/>
      <c r="K87" s="268"/>
      <c r="L87" s="268"/>
      <c r="M87" s="268"/>
      <c r="N87" s="268"/>
      <c r="O87" s="267"/>
      <c r="P87" s="268"/>
      <c r="Q87" s="282"/>
      <c r="R87" s="271"/>
      <c r="S87" s="323"/>
      <c r="V87" s="272"/>
    </row>
    <row r="88" spans="1:26" ht="52" x14ac:dyDescent="0.6">
      <c r="A88" s="273" t="s">
        <v>113</v>
      </c>
      <c r="B88" s="259" t="s">
        <v>127</v>
      </c>
      <c r="C88" s="148" t="s">
        <v>408</v>
      </c>
      <c r="D88" s="136" t="s">
        <v>304</v>
      </c>
      <c r="E88" s="259"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305</v>
      </c>
      <c r="E89" s="260"/>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60"/>
      <c r="F90" s="260"/>
      <c r="G90" s="260"/>
      <c r="H90" s="260"/>
      <c r="I90" s="251"/>
      <c r="J90" s="251"/>
      <c r="K90" s="251"/>
      <c r="L90" s="251"/>
      <c r="M90" s="251"/>
      <c r="N90" s="251"/>
      <c r="O90" s="266"/>
      <c r="P90" s="251"/>
      <c r="Q90" s="254"/>
      <c r="R90" s="254"/>
      <c r="S90" s="323"/>
      <c r="V90" s="257"/>
    </row>
    <row r="91" spans="1:26" ht="267.64999999999998" customHeight="1" thickBot="1" x14ac:dyDescent="0.65">
      <c r="A91" s="275"/>
      <c r="B91" s="261"/>
      <c r="C91" s="149" t="s">
        <v>413</v>
      </c>
      <c r="D91" s="150" t="s">
        <v>305</v>
      </c>
      <c r="E91" s="261"/>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t="267.64999999999998" customHeight="1" x14ac:dyDescent="0.6">
      <c r="E92" s="154"/>
      <c r="F92" s="154"/>
      <c r="G92" s="154"/>
      <c r="H92" s="154"/>
      <c r="I92" s="154"/>
      <c r="J92" s="154"/>
      <c r="K92" s="154"/>
      <c r="L92" s="154"/>
      <c r="M92" s="154"/>
      <c r="N92" s="154"/>
      <c r="O92" s="154"/>
      <c r="P92" s="154"/>
      <c r="Q92" s="154"/>
      <c r="R92" s="154"/>
    </row>
    <row r="93" spans="1:26" ht="267.64999999999998" customHeight="1" x14ac:dyDescent="0.6"/>
    <row r="94" spans="1:26" s="153" customFormat="1" ht="267.64999999999998" customHeight="1" x14ac:dyDescent="0.6">
      <c r="A94" s="113"/>
      <c r="B94" s="113"/>
      <c r="C94" s="113"/>
      <c r="D94" s="113"/>
      <c r="E94" s="113"/>
      <c r="F94" s="113"/>
      <c r="G94" s="113"/>
      <c r="H94" s="113"/>
      <c r="I94" s="113"/>
      <c r="J94" s="113"/>
      <c r="K94" s="113"/>
      <c r="L94" s="113"/>
      <c r="M94" s="113"/>
      <c r="N94" s="113"/>
      <c r="O94" s="113"/>
      <c r="P94" s="113"/>
      <c r="Q94" s="113"/>
      <c r="R94" s="113"/>
      <c r="S94" s="152"/>
    </row>
    <row r="95" spans="1:26" ht="267.64999999999998" customHeight="1" x14ac:dyDescent="0.6"/>
    <row r="96" spans="1:26" ht="267.64999999999998" customHeight="1" x14ac:dyDescent="0.6"/>
  </sheetData>
  <sheetProtection algorithmName="SHA-512" hashValue="gaMdZp9SkLsSq5O7W8sxs9tRKShHRy3LqZxDbOThwCibh70pILgguScTJHbtghT4FayD4Rrdf2yfrOmgine0ww==" saltValue="i923LV91NW5evilXRF2PK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H76:H80"/>
    <mergeCell ref="I76:I80"/>
    <mergeCell ref="J76:J80"/>
    <mergeCell ref="K76:K80"/>
    <mergeCell ref="L76:L80"/>
    <mergeCell ref="M76:M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Q51:Q52"/>
    <mergeCell ref="P88:P91"/>
    <mergeCell ref="Q88:Q91"/>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P76:P80"/>
    <mergeCell ref="Q76:Q80"/>
    <mergeCell ref="R76:R80"/>
    <mergeCell ref="V76:V80"/>
  </mergeCells>
  <conditionalFormatting sqref="C12:D91">
    <cfRule type="expression" dxfId="697" priority="7">
      <formula>$D12="No"</formula>
    </cfRule>
  </conditionalFormatting>
  <conditionalFormatting sqref="F12:F91">
    <cfRule type="cellIs" dxfId="696" priority="10" operator="greaterThan">
      <formula>0</formula>
    </cfRule>
  </conditionalFormatting>
  <conditionalFormatting sqref="G12:G91">
    <cfRule type="cellIs" dxfId="695" priority="9" operator="greaterThan">
      <formula>0</formula>
    </cfRule>
  </conditionalFormatting>
  <conditionalFormatting sqref="H12:H91">
    <cfRule type="cellIs" dxfId="694" priority="8" operator="greaterThan">
      <formula>0</formula>
    </cfRule>
  </conditionalFormatting>
  <conditionalFormatting sqref="N12">
    <cfRule type="cellIs" dxfId="693" priority="2" operator="equal">
      <formula>"Minor Negative"</formula>
    </cfRule>
    <cfRule type="cellIs" dxfId="692" priority="3" operator="equal">
      <formula>"Uncertain"</formula>
    </cfRule>
    <cfRule type="cellIs" dxfId="691" priority="4" operator="equal">
      <formula>"Neutral"</formula>
    </cfRule>
    <cfRule type="cellIs" dxfId="690" priority="5" operator="equal">
      <formula>"Minor Positive"</formula>
    </cfRule>
    <cfRule type="cellIs" dxfId="689" priority="6" operator="equal">
      <formula>"Significant Positive"</formula>
    </cfRule>
    <cfRule type="cellIs" dxfId="688" priority="1" operator="equal">
      <formula>"Significant Negative"</formula>
    </cfRule>
  </conditionalFormatting>
  <conditionalFormatting sqref="N22">
    <cfRule type="cellIs" dxfId="687" priority="112" operator="equal">
      <formula>"Neutral"</formula>
    </cfRule>
    <cfRule type="cellIs" dxfId="686" priority="114" operator="equal">
      <formula>"Significant Positive"</formula>
    </cfRule>
    <cfRule type="cellIs" dxfId="685" priority="111" operator="equal">
      <formula>"Uncertain"</formula>
    </cfRule>
    <cfRule type="cellIs" dxfId="684" priority="110" operator="equal">
      <formula>"Minor Negative"</formula>
    </cfRule>
    <cfRule type="cellIs" dxfId="683" priority="109" operator="equal">
      <formula>"Significant Negative"</formula>
    </cfRule>
    <cfRule type="cellIs" dxfId="682" priority="113" operator="equal">
      <formula>"Minor Positive"</formula>
    </cfRule>
  </conditionalFormatting>
  <conditionalFormatting sqref="N24">
    <cfRule type="cellIs" dxfId="681" priority="143" operator="equal">
      <formula>"Minor Negative"</formula>
    </cfRule>
    <cfRule type="cellIs" dxfId="680" priority="144" operator="equal">
      <formula>"Uncertain"</formula>
    </cfRule>
    <cfRule type="cellIs" dxfId="679" priority="145" operator="equal">
      <formula>"Neutral"</formula>
    </cfRule>
    <cfRule type="cellIs" dxfId="678" priority="146" operator="equal">
      <formula>"Minor Positive"</formula>
    </cfRule>
    <cfRule type="cellIs" dxfId="677" priority="147" operator="equal">
      <formula>"Significant Positive"</formula>
    </cfRule>
    <cfRule type="cellIs" dxfId="676" priority="142" operator="equal">
      <formula>"Significant Negative"</formula>
    </cfRule>
  </conditionalFormatting>
  <conditionalFormatting sqref="N32">
    <cfRule type="cellIs" dxfId="675" priority="104" operator="equal">
      <formula>"Minor Negative"</formula>
    </cfRule>
    <cfRule type="cellIs" dxfId="674" priority="108" operator="equal">
      <formula>"Significant Positive"</formula>
    </cfRule>
    <cfRule type="cellIs" dxfId="673" priority="107" operator="equal">
      <formula>"Minor Positive"</formula>
    </cfRule>
    <cfRule type="cellIs" dxfId="672" priority="106" operator="equal">
      <formula>"Neutral"</formula>
    </cfRule>
    <cfRule type="cellIs" dxfId="671" priority="105" operator="equal">
      <formula>"Uncertain"</formula>
    </cfRule>
    <cfRule type="cellIs" dxfId="670" priority="103" operator="equal">
      <formula>"Significant Negative"</formula>
    </cfRule>
  </conditionalFormatting>
  <conditionalFormatting sqref="N40">
    <cfRule type="cellIs" dxfId="669" priority="20" operator="equal">
      <formula>"Significant Negative"</formula>
    </cfRule>
    <cfRule type="cellIs" dxfId="668" priority="21" operator="equal">
      <formula>"Minor Negative"</formula>
    </cfRule>
    <cfRule type="cellIs" dxfId="667" priority="22" operator="equal">
      <formula>"Uncertain"</formula>
    </cfRule>
    <cfRule type="cellIs" dxfId="666" priority="23" operator="equal">
      <formula>"Neutral"</formula>
    </cfRule>
    <cfRule type="cellIs" dxfId="665" priority="24" operator="equal">
      <formula>"Minor Positive"</formula>
    </cfRule>
    <cfRule type="cellIs" dxfId="664" priority="25" operator="equal">
      <formula>"Significant Positive"</formula>
    </cfRule>
  </conditionalFormatting>
  <conditionalFormatting sqref="N46">
    <cfRule type="cellIs" dxfId="663" priority="154" operator="equal">
      <formula>"Significant Negative"</formula>
    </cfRule>
    <cfRule type="cellIs" dxfId="662" priority="155" operator="equal">
      <formula>"Minor Negative"</formula>
    </cfRule>
    <cfRule type="cellIs" dxfId="661" priority="156" operator="equal">
      <formula>"Uncertain"</formula>
    </cfRule>
    <cfRule type="cellIs" dxfId="660" priority="157" operator="equal">
      <formula>"Neutral"</formula>
    </cfRule>
    <cfRule type="cellIs" dxfId="659" priority="158" operator="equal">
      <formula>"Minor Positive"</formula>
    </cfRule>
    <cfRule type="cellIs" dxfId="658" priority="159" operator="equal">
      <formula>"Significant Positive"</formula>
    </cfRule>
  </conditionalFormatting>
  <conditionalFormatting sqref="N51">
    <cfRule type="cellIs" dxfId="657" priority="101" operator="equal">
      <formula>"Minor Positive"</formula>
    </cfRule>
    <cfRule type="cellIs" dxfId="656" priority="100" operator="equal">
      <formula>"Neutral"</formula>
    </cfRule>
    <cfRule type="cellIs" dxfId="655" priority="99" operator="equal">
      <formula>"Uncertain"</formula>
    </cfRule>
    <cfRule type="cellIs" dxfId="654" priority="98" operator="equal">
      <formula>"Minor Negative"</formula>
    </cfRule>
    <cfRule type="cellIs" dxfId="653" priority="97" operator="equal">
      <formula>"Significant Negative"</formula>
    </cfRule>
    <cfRule type="cellIs" dxfId="652" priority="102" operator="equal">
      <formula>"Significant Positive"</formula>
    </cfRule>
  </conditionalFormatting>
  <conditionalFormatting sqref="N53">
    <cfRule type="cellIs" dxfId="651" priority="96" operator="equal">
      <formula>"Significant Positive"</formula>
    </cfRule>
    <cfRule type="cellIs" dxfId="650" priority="92" operator="equal">
      <formula>"Minor Negative"</formula>
    </cfRule>
    <cfRule type="cellIs" dxfId="649" priority="94" operator="equal">
      <formula>"Neutral"</formula>
    </cfRule>
    <cfRule type="cellIs" dxfId="648" priority="93" operator="equal">
      <formula>"Uncertain"</formula>
    </cfRule>
    <cfRule type="cellIs" dxfId="647" priority="95" operator="equal">
      <formula>"Minor Positive"</formula>
    </cfRule>
    <cfRule type="cellIs" dxfId="646" priority="91" operator="equal">
      <formula>"Significant Negative"</formula>
    </cfRule>
  </conditionalFormatting>
  <conditionalFormatting sqref="N58">
    <cfRule type="cellIs" dxfId="645" priority="28" operator="equal">
      <formula>"Uncertain"</formula>
    </cfRule>
    <cfRule type="cellIs" dxfId="644" priority="29" operator="equal">
      <formula>"Neutral"</formula>
    </cfRule>
    <cfRule type="cellIs" dxfId="643" priority="30" operator="equal">
      <formula>"Minor Positive"</formula>
    </cfRule>
    <cfRule type="cellIs" dxfId="642" priority="31" operator="equal">
      <formula>"Significant Positive"</formula>
    </cfRule>
    <cfRule type="cellIs" dxfId="641" priority="26" operator="equal">
      <formula>"Significant Negative"</formula>
    </cfRule>
    <cfRule type="cellIs" dxfId="640" priority="27" operator="equal">
      <formula>"Minor Negative"</formula>
    </cfRule>
  </conditionalFormatting>
  <conditionalFormatting sqref="N61">
    <cfRule type="cellIs" dxfId="639" priority="48" operator="equal">
      <formula>"Minor Positive"</formula>
    </cfRule>
    <cfRule type="cellIs" dxfId="638" priority="47" operator="equal">
      <formula>"Neutral"</formula>
    </cfRule>
    <cfRule type="cellIs" dxfId="637" priority="46" operator="equal">
      <formula>"Uncertain"</formula>
    </cfRule>
    <cfRule type="cellIs" dxfId="636" priority="45" operator="equal">
      <formula>"Minor Negative"</formula>
    </cfRule>
    <cfRule type="cellIs" dxfId="635" priority="44" operator="equal">
      <formula>"Significant Negative"</formula>
    </cfRule>
    <cfRule type="cellIs" dxfId="634" priority="49" operator="equal">
      <formula>"Significant Positive"</formula>
    </cfRule>
  </conditionalFormatting>
  <conditionalFormatting sqref="N69">
    <cfRule type="cellIs" dxfId="633" priority="36" operator="equal">
      <formula>"Minor Positive"</formula>
    </cfRule>
    <cfRule type="cellIs" dxfId="632" priority="35" operator="equal">
      <formula>"Neutral"</formula>
    </cfRule>
    <cfRule type="cellIs" dxfId="631" priority="34" operator="equal">
      <formula>"Uncertain"</formula>
    </cfRule>
    <cfRule type="cellIs" dxfId="630" priority="33" operator="equal">
      <formula>"Minor Negative"</formula>
    </cfRule>
    <cfRule type="cellIs" dxfId="629" priority="32" operator="equal">
      <formula>"Significant Negative"</formula>
    </cfRule>
    <cfRule type="cellIs" dxfId="628" priority="37" operator="equal">
      <formula>"Significant Positive"</formula>
    </cfRule>
  </conditionalFormatting>
  <conditionalFormatting sqref="N76">
    <cfRule type="cellIs" dxfId="627" priority="67" operator="equal">
      <formula>"Significant Negative"</formula>
    </cfRule>
    <cfRule type="cellIs" dxfId="626" priority="68" operator="equal">
      <formula>"Minor Negative"</formula>
    </cfRule>
    <cfRule type="cellIs" dxfId="625" priority="69" operator="equal">
      <formula>"Uncertain"</formula>
    </cfRule>
    <cfRule type="cellIs" dxfId="624" priority="70" operator="equal">
      <formula>"Neutral"</formula>
    </cfRule>
    <cfRule type="cellIs" dxfId="623" priority="71" operator="equal">
      <formula>"Minor Positive"</formula>
    </cfRule>
    <cfRule type="cellIs" dxfId="622" priority="72" operator="equal">
      <formula>"Significant Positive"</formula>
    </cfRule>
  </conditionalFormatting>
  <conditionalFormatting sqref="N81">
    <cfRule type="cellIs" dxfId="621" priority="12" operator="equal">
      <formula>"Minor Negative"</formula>
    </cfRule>
    <cfRule type="cellIs" dxfId="620" priority="16" operator="equal">
      <formula>"Significant Positive"</formula>
    </cfRule>
    <cfRule type="cellIs" dxfId="619" priority="15" operator="equal">
      <formula>"Minor Positive"</formula>
    </cfRule>
    <cfRule type="cellIs" dxfId="618" priority="14" operator="equal">
      <formula>"Neutral"</formula>
    </cfRule>
    <cfRule type="cellIs" dxfId="617" priority="13" operator="equal">
      <formula>"Uncertain"</formula>
    </cfRule>
    <cfRule type="cellIs" dxfId="616" priority="11" operator="equal">
      <formula>"Significant Negative"</formula>
    </cfRule>
  </conditionalFormatting>
  <conditionalFormatting sqref="N88">
    <cfRule type="cellIs" dxfId="615" priority="60" operator="equal">
      <formula>"Significant Positive"</formula>
    </cfRule>
    <cfRule type="cellIs" dxfId="614" priority="58" operator="equal">
      <formula>"Neutral"</formula>
    </cfRule>
    <cfRule type="cellIs" dxfId="613" priority="57" operator="equal">
      <formula>"Uncertain"</formula>
    </cfRule>
    <cfRule type="cellIs" dxfId="612" priority="56" operator="equal">
      <formula>"Minor Negative"</formula>
    </cfRule>
    <cfRule type="cellIs" dxfId="611" priority="59" operator="equal">
      <formula>"Minor Positive"</formula>
    </cfRule>
    <cfRule type="cellIs" dxfId="610" priority="55" operator="equal">
      <formula>"Significant Negative"</formula>
    </cfRule>
  </conditionalFormatting>
  <dataValidations count="12">
    <dataValidation type="list" allowBlank="1" showInputMessage="1" showErrorMessage="1" sqref="I12:I91" xr:uid="{40DA34FB-F27D-4256-82F8-6B17459CAA85}">
      <formula1>"Direct,Indirect,N/A"</formula1>
    </dataValidation>
    <dataValidation type="list" allowBlank="1" showInputMessage="1" showErrorMessage="1" sqref="J12 J22:J91" xr:uid="{5811B9C2-892A-416E-AA0B-1555B65C3484}">
      <formula1>"Low,Medium,High,N/A"</formula1>
    </dataValidation>
    <dataValidation type="list" allowBlank="1" showInputMessage="1" showErrorMessage="1" sqref="K12 K22:K91" xr:uid="{EC50DDD4-EBC7-4CE3-9DC2-C01EBFEABE12}">
      <formula1>"Short(&lt;5yrs),Short/Medium,Medium(10yrs),Medium/Long,Long(20+yrs),N/A"</formula1>
    </dataValidation>
    <dataValidation type="list" allowBlank="1" showInputMessage="1" showErrorMessage="1" sqref="L12 L22:L91" xr:uid="{5A344B37-5E00-410B-A076-62787174F43B}">
      <formula1>"Localised,District-wide,Regional,National,N/A"</formula1>
    </dataValidation>
    <dataValidation type="list" allowBlank="1" showInputMessage="1" showErrorMessage="1" sqref="M12" xr:uid="{CC4B2F6F-1BC1-4CBC-AD60-93F7D9B713F6}">
      <formula1>"Permenant/Irreversible,Permenant/Reversible,Temporary/Irreversible,Temporary/Reversible,N/A"</formula1>
    </dataValidation>
    <dataValidation type="list" allowBlank="1" showInputMessage="1" showErrorMessage="1" sqref="N88:N91 N12 N22:N39 N51:N80" xr:uid="{EC575634-1272-4880-B404-98509EFB38A3}">
      <formula1>"Significant Positive,Minor Positive,Neutral,Uncertain,Minor Negative,Significant Negative"</formula1>
    </dataValidation>
    <dataValidation type="list" allowBlank="1" showInputMessage="1" showErrorMessage="1" sqref="D89:D91 D12:D87" xr:uid="{4EF8D18B-D967-42BE-94C8-AEDD2BE47D06}">
      <formula1>"Yes, No"</formula1>
    </dataValidation>
    <dataValidation type="list" allowBlank="1" showInputMessage="1" showErrorMessage="1" sqref="M40:M45" xr:uid="{010C55BC-31AC-45E4-9E97-E637E97766C7}">
      <formula1>"nt/Irreversible,Permenant/Reversible,Temporary/Irreversible,Temporary/Reversible,N/A"</formula1>
    </dataValidation>
    <dataValidation type="list" allowBlank="1" showInputMessage="1" showErrorMessage="1" sqref="P51:P52 P88:P91" xr:uid="{2DFA8285-B1BF-4CF1-A072-5943DCCF976F}">
      <formula1>"Yes,No"</formula1>
    </dataValidation>
    <dataValidation type="list" allowBlank="1" showInputMessage="1" showErrorMessage="1" sqref="M22:M39 M46:M91" xr:uid="{4C257361-C9C8-43D5-BD2D-6BA360B53CCA}">
      <formula1>"Permanent/Irreversible,Permanant/Reversible,Temporary/Irreversible,Temporary/Reversible,N/A"</formula1>
    </dataValidation>
    <dataValidation type="list" allowBlank="1" showInputMessage="1" showErrorMessage="1" sqref="N46:N50" xr:uid="{3AAC852B-63E8-45E9-A345-38FCD0352F04}">
      <formula1>"ficant Positive,Minor Positive,Neutral,Uncertain,Minor Negative,Significant Negative"</formula1>
    </dataValidation>
    <dataValidation type="list" allowBlank="1" showInputMessage="1" showErrorMessage="1" sqref="N81:N87" xr:uid="{6153FA2D-CEA2-49C2-8FA6-57BD69743D36}">
      <formula1>"Significant Positive,Minor Positive,Neitral,Uncertain,Minor Negative, Significant Negative"</formula1>
    </dataValidation>
  </dataValidations>
  <pageMargins left="0.7" right="0.7" top="0.75" bottom="0.75" header="0.3" footer="0.3"/>
  <pageSetup orientation="portrait" horizontalDpi="4294967293" verticalDpi="4294967293"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6B235-629C-4D67-9C90-F674A56A99B3}">
  <sheetPr codeName="Sheet25"/>
  <dimension ref="A1:Z94"/>
  <sheetViews>
    <sheetView showGridLines="0" zoomScale="47" zoomScaleNormal="25" workbookViewId="0">
      <selection activeCell="O40" sqref="O40:O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5.453125" style="113" customWidth="1"/>
    <col min="16" max="16" width="16.54296875" style="113" customWidth="1"/>
    <col min="17" max="17" width="42.1796875" style="113" customWidth="1"/>
    <col min="18" max="18" width="53.1796875" style="113" customWidth="1"/>
    <col min="19" max="19" width="33.81640625" style="117" hidden="1" customWidth="1"/>
    <col min="20" max="20" width="13.542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3.81640625" style="113" hidden="1" customWidth="1"/>
    <col min="27" max="27" width="8.54296875" style="113" customWidth="1"/>
    <col min="28" max="16384" width="8.54296875" style="113"/>
  </cols>
  <sheetData>
    <row r="1" spans="1:26" x14ac:dyDescent="0.6">
      <c r="A1" s="112" t="s">
        <v>30</v>
      </c>
      <c r="C1" s="317" t="s">
        <v>206</v>
      </c>
      <c r="D1" s="317"/>
      <c r="E1" s="114"/>
      <c r="F1" s="114"/>
      <c r="G1" s="114"/>
      <c r="H1" s="114"/>
      <c r="I1" s="115"/>
      <c r="J1" s="115"/>
      <c r="K1" s="115"/>
      <c r="M1" s="116"/>
      <c r="N1" s="116"/>
      <c r="O1" s="116"/>
    </row>
    <row r="2" spans="1:26" x14ac:dyDescent="0.6">
      <c r="A2" s="112" t="s">
        <v>31</v>
      </c>
      <c r="B2" s="118"/>
      <c r="C2" s="266" t="s">
        <v>890</v>
      </c>
      <c r="D2" s="266"/>
      <c r="E2" s="119"/>
      <c r="F2" s="119"/>
      <c r="G2" s="119"/>
      <c r="H2" s="119"/>
      <c r="M2" s="120"/>
      <c r="N2" s="120"/>
      <c r="O2" s="120"/>
    </row>
    <row r="3" spans="1:26" x14ac:dyDescent="0.6">
      <c r="A3" s="121" t="s">
        <v>32</v>
      </c>
      <c r="B3" s="122"/>
      <c r="C3" s="267" t="s">
        <v>891</v>
      </c>
      <c r="D3" s="267"/>
      <c r="E3" s="119"/>
      <c r="F3" s="119"/>
      <c r="G3" s="119"/>
      <c r="H3" s="119"/>
      <c r="M3" s="120"/>
      <c r="N3" s="120"/>
      <c r="O3" s="120"/>
    </row>
    <row r="4" spans="1:26" x14ac:dyDescent="0.6">
      <c r="A4" s="123" t="s">
        <v>33</v>
      </c>
      <c r="B4" s="124"/>
      <c r="C4" s="318" t="s">
        <v>892</v>
      </c>
      <c r="D4" s="318"/>
      <c r="E4" s="125"/>
      <c r="F4" s="125"/>
      <c r="G4" s="125"/>
      <c r="H4" s="125"/>
      <c r="M4" s="120"/>
      <c r="N4" s="120"/>
      <c r="O4" s="120"/>
    </row>
    <row r="5" spans="1:26" x14ac:dyDescent="0.6">
      <c r="A5" s="121" t="s">
        <v>34</v>
      </c>
      <c r="B5" s="124"/>
      <c r="C5" s="319">
        <v>0.37</v>
      </c>
      <c r="D5" s="320"/>
      <c r="E5" s="125"/>
      <c r="F5" s="125"/>
      <c r="G5" s="125"/>
      <c r="H5" s="125"/>
      <c r="M5" s="120"/>
      <c r="N5" s="120"/>
      <c r="O5" s="120"/>
    </row>
    <row r="6" spans="1:26" ht="110.15" customHeight="1" x14ac:dyDescent="0.6">
      <c r="A6" s="121" t="s">
        <v>35</v>
      </c>
      <c r="B6" s="124"/>
      <c r="C6" s="319" t="s">
        <v>893</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1</v>
      </c>
      <c r="H12" s="306">
        <f ca="1">COUNTIFS(INDIRECT("RAG!$C$"&amp;$V12&amp;":$BB$"&amp;$V12),H$11,RAG!$C$3:$BB$3,$B12)</f>
        <v>1</v>
      </c>
      <c r="I12" s="310" t="s">
        <v>306</v>
      </c>
      <c r="J12" s="310" t="s">
        <v>307</v>
      </c>
      <c r="K12" s="310" t="s">
        <v>308</v>
      </c>
      <c r="L12" s="310" t="s">
        <v>309</v>
      </c>
      <c r="M12" s="310" t="s">
        <v>310</v>
      </c>
      <c r="N12" s="279" t="s">
        <v>279</v>
      </c>
      <c r="O12" s="361" t="s">
        <v>894</v>
      </c>
      <c r="P12" s="369" t="s">
        <v>304</v>
      </c>
      <c r="Q12" s="256"/>
      <c r="R12" s="256"/>
      <c r="S12" s="323"/>
      <c r="V12" s="256">
        <f>MATCH(C1, RAG!$B$1:B$55, 0)</f>
        <v>39</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317"/>
      <c r="P13" s="370"/>
      <c r="Q13" s="257"/>
      <c r="R13" s="257"/>
      <c r="S13" s="323"/>
      <c r="V13" s="257"/>
    </row>
    <row r="14" spans="1:26" x14ac:dyDescent="0.6">
      <c r="A14" s="290"/>
      <c r="B14" s="315"/>
      <c r="C14" s="134" t="s">
        <v>314</v>
      </c>
      <c r="D14" s="134" t="s">
        <v>304</v>
      </c>
      <c r="E14" s="293"/>
      <c r="F14" s="284"/>
      <c r="G14" s="284"/>
      <c r="H14" s="284"/>
      <c r="I14" s="311"/>
      <c r="J14" s="311"/>
      <c r="K14" s="311"/>
      <c r="L14" s="311"/>
      <c r="M14" s="311"/>
      <c r="N14" s="309"/>
      <c r="O14" s="317"/>
      <c r="P14" s="370"/>
      <c r="Q14" s="257"/>
      <c r="R14" s="257"/>
      <c r="S14" s="323"/>
      <c r="V14" s="257"/>
    </row>
    <row r="15" spans="1:26" ht="52" x14ac:dyDescent="0.6">
      <c r="A15" s="290"/>
      <c r="B15" s="315"/>
      <c r="C15" s="134" t="s">
        <v>315</v>
      </c>
      <c r="D15" s="134" t="s">
        <v>304</v>
      </c>
      <c r="E15" s="293"/>
      <c r="F15" s="284"/>
      <c r="G15" s="284"/>
      <c r="H15" s="284"/>
      <c r="I15" s="311"/>
      <c r="J15" s="311"/>
      <c r="K15" s="311"/>
      <c r="L15" s="311"/>
      <c r="M15" s="311"/>
      <c r="N15" s="309"/>
      <c r="O15" s="317"/>
      <c r="P15" s="370"/>
      <c r="Q15" s="257"/>
      <c r="R15" s="257"/>
      <c r="S15" s="323"/>
      <c r="V15" s="257"/>
    </row>
    <row r="16" spans="1:26" ht="52" x14ac:dyDescent="0.6">
      <c r="A16" s="290"/>
      <c r="B16" s="315"/>
      <c r="C16" s="134" t="s">
        <v>316</v>
      </c>
      <c r="D16" s="134" t="s">
        <v>305</v>
      </c>
      <c r="E16" s="293"/>
      <c r="F16" s="284"/>
      <c r="G16" s="284"/>
      <c r="H16" s="284"/>
      <c r="I16" s="311"/>
      <c r="J16" s="311"/>
      <c r="K16" s="311"/>
      <c r="L16" s="311"/>
      <c r="M16" s="311"/>
      <c r="N16" s="309"/>
      <c r="O16" s="317"/>
      <c r="P16" s="370"/>
      <c r="Q16" s="257"/>
      <c r="R16" s="257"/>
      <c r="S16" s="323"/>
      <c r="V16" s="257"/>
    </row>
    <row r="17" spans="1:26" x14ac:dyDescent="0.6">
      <c r="A17" s="290"/>
      <c r="B17" s="315"/>
      <c r="C17" s="134" t="s">
        <v>317</v>
      </c>
      <c r="D17" s="134" t="s">
        <v>305</v>
      </c>
      <c r="E17" s="293"/>
      <c r="F17" s="284"/>
      <c r="G17" s="284"/>
      <c r="H17" s="284"/>
      <c r="I17" s="311"/>
      <c r="J17" s="311"/>
      <c r="K17" s="311"/>
      <c r="L17" s="311"/>
      <c r="M17" s="311"/>
      <c r="N17" s="309"/>
      <c r="O17" s="317"/>
      <c r="P17" s="370"/>
      <c r="Q17" s="257"/>
      <c r="R17" s="257"/>
      <c r="S17" s="323"/>
      <c r="V17" s="257"/>
    </row>
    <row r="18" spans="1:26" ht="52" x14ac:dyDescent="0.6">
      <c r="A18" s="290"/>
      <c r="B18" s="315"/>
      <c r="C18" s="134" t="s">
        <v>318</v>
      </c>
      <c r="D18" s="134" t="s">
        <v>305</v>
      </c>
      <c r="E18" s="293"/>
      <c r="F18" s="284"/>
      <c r="G18" s="284"/>
      <c r="H18" s="284"/>
      <c r="I18" s="311"/>
      <c r="J18" s="311"/>
      <c r="K18" s="311"/>
      <c r="L18" s="311"/>
      <c r="M18" s="311"/>
      <c r="N18" s="309"/>
      <c r="O18" s="317"/>
      <c r="P18" s="370"/>
      <c r="Q18" s="257"/>
      <c r="R18" s="257"/>
      <c r="S18" s="323"/>
      <c r="V18" s="257"/>
    </row>
    <row r="19" spans="1:26" ht="52" x14ac:dyDescent="0.6">
      <c r="A19" s="290"/>
      <c r="B19" s="315"/>
      <c r="C19" s="134" t="s">
        <v>319</v>
      </c>
      <c r="D19" s="134" t="s">
        <v>304</v>
      </c>
      <c r="E19" s="293"/>
      <c r="F19" s="284"/>
      <c r="G19" s="284"/>
      <c r="H19" s="284"/>
      <c r="I19" s="311"/>
      <c r="J19" s="311"/>
      <c r="K19" s="311"/>
      <c r="L19" s="311"/>
      <c r="M19" s="311"/>
      <c r="N19" s="309"/>
      <c r="O19" s="317"/>
      <c r="P19" s="370"/>
      <c r="Q19" s="257"/>
      <c r="R19" s="257"/>
      <c r="S19" s="323"/>
      <c r="V19" s="257"/>
    </row>
    <row r="20" spans="1:26" ht="78" x14ac:dyDescent="0.6">
      <c r="A20" s="290"/>
      <c r="B20" s="315"/>
      <c r="C20" s="134" t="s">
        <v>320</v>
      </c>
      <c r="D20" s="134" t="s">
        <v>304</v>
      </c>
      <c r="E20" s="293"/>
      <c r="F20" s="284"/>
      <c r="G20" s="284"/>
      <c r="H20" s="284"/>
      <c r="I20" s="311"/>
      <c r="J20" s="311"/>
      <c r="K20" s="311"/>
      <c r="L20" s="311"/>
      <c r="M20" s="311"/>
      <c r="N20" s="309"/>
      <c r="O20" s="317"/>
      <c r="P20" s="370"/>
      <c r="Q20" s="257"/>
      <c r="R20" s="257"/>
      <c r="S20" s="323"/>
      <c r="V20" s="257"/>
    </row>
    <row r="21" spans="1:26" ht="52.5" thickBot="1" x14ac:dyDescent="0.65">
      <c r="A21" s="291"/>
      <c r="B21" s="316"/>
      <c r="C21" s="135" t="s">
        <v>321</v>
      </c>
      <c r="D21" s="134" t="s">
        <v>304</v>
      </c>
      <c r="E21" s="294"/>
      <c r="F21" s="285"/>
      <c r="G21" s="285"/>
      <c r="H21" s="285"/>
      <c r="I21" s="312"/>
      <c r="J21" s="312"/>
      <c r="K21" s="312"/>
      <c r="L21" s="312"/>
      <c r="M21" s="312"/>
      <c r="N21" s="308"/>
      <c r="O21" s="372"/>
      <c r="P21" s="371"/>
      <c r="Q21" s="272"/>
      <c r="R21" s="272"/>
      <c r="S21" s="323"/>
      <c r="V21" s="272"/>
    </row>
    <row r="22" spans="1:26" ht="52" x14ac:dyDescent="0.6">
      <c r="A22" s="273" t="s">
        <v>79</v>
      </c>
      <c r="B22" s="259" t="s">
        <v>115</v>
      </c>
      <c r="C22" s="133" t="s">
        <v>322</v>
      </c>
      <c r="D22" s="133" t="s">
        <v>304</v>
      </c>
      <c r="E22" s="292" t="s">
        <v>305</v>
      </c>
      <c r="F22" s="283">
        <f ca="1">COUNTIFS(INDIRECT("RAG!$C$"&amp;$V12&amp;":$BB$"&amp;$V12),F$11,RAG!$C$3:$BB$3,$B22)</f>
        <v>2</v>
      </c>
      <c r="G22" s="283">
        <f ca="1">COUNTIFS(INDIRECT("RAG!$C$"&amp;$V12&amp;":$BB$"&amp;$V12),G$11,RAG!$C$3:$BB$3,$B22)</f>
        <v>0</v>
      </c>
      <c r="H22" s="283">
        <f ca="1">COUNTIFS(INDIRECT("RAG!$C$"&amp;$V12&amp;":$BB$"&amp;$V12),H$11,RAG!$C$3:$BB$3,$B22)</f>
        <v>0</v>
      </c>
      <c r="I22" s="310" t="s">
        <v>306</v>
      </c>
      <c r="J22" s="307" t="s">
        <v>307</v>
      </c>
      <c r="K22" s="307" t="s">
        <v>323</v>
      </c>
      <c r="L22" s="307" t="s">
        <v>309</v>
      </c>
      <c r="M22" s="307" t="s">
        <v>310</v>
      </c>
      <c r="N22" s="262" t="s">
        <v>279</v>
      </c>
      <c r="O22" s="361" t="s">
        <v>895</v>
      </c>
      <c r="P22" s="369" t="s">
        <v>304</v>
      </c>
      <c r="Q22" s="256"/>
      <c r="R22" s="256"/>
      <c r="S22" s="323"/>
      <c r="V22" s="256"/>
      <c r="Z22" s="113" t="str">
        <f>IF(R22&gt;0,B22&amp;":"&amp;R22&amp;"
","")</f>
        <v/>
      </c>
    </row>
    <row r="23" spans="1:26" ht="112.4" customHeight="1" thickBot="1" x14ac:dyDescent="0.65">
      <c r="A23" s="280"/>
      <c r="B23" s="261"/>
      <c r="C23" s="135" t="s">
        <v>325</v>
      </c>
      <c r="D23" s="134" t="s">
        <v>304</v>
      </c>
      <c r="E23" s="294"/>
      <c r="F23" s="285"/>
      <c r="G23" s="285"/>
      <c r="H23" s="285"/>
      <c r="I23" s="311"/>
      <c r="J23" s="308"/>
      <c r="K23" s="308"/>
      <c r="L23" s="308"/>
      <c r="M23" s="308"/>
      <c r="N23" s="279"/>
      <c r="O23" s="372"/>
      <c r="P23" s="371"/>
      <c r="Q23" s="272"/>
      <c r="R23" s="272"/>
      <c r="S23" s="323"/>
      <c r="V23" s="272"/>
    </row>
    <row r="24" spans="1:26" ht="156" x14ac:dyDescent="0.6">
      <c r="A24" s="289" t="s">
        <v>81</v>
      </c>
      <c r="B24" s="259" t="s">
        <v>116</v>
      </c>
      <c r="C24" s="136" t="s">
        <v>326</v>
      </c>
      <c r="D24" s="133" t="s">
        <v>305</v>
      </c>
      <c r="E24" s="276" t="s">
        <v>305</v>
      </c>
      <c r="F24" s="259">
        <f ca="1">COUNTIFS(INDIRECT("RAG!$C$"&amp;$V12&amp;":$BB$"&amp;$V12),F$11,RAG!$C$3:$BB$3,$B24)</f>
        <v>2</v>
      </c>
      <c r="G24" s="259">
        <f ca="1">COUNTIFS(INDIRECT("RAG!$C$"&amp;$V12&amp;":$BB$"&amp;$V12),G$11,RAG!$C$3:$BB$3,$B24)</f>
        <v>2</v>
      </c>
      <c r="H24" s="259">
        <f ca="1">COUNTIFS(INDIRECT("RAG!$C$"&amp;$V12&amp;":$BB$"&amp;$V12),H$11,RAG!$C$3:$BB$3,$B24)</f>
        <v>2</v>
      </c>
      <c r="I24" s="262" t="s">
        <v>249</v>
      </c>
      <c r="J24" s="262" t="s">
        <v>249</v>
      </c>
      <c r="K24" s="262" t="s">
        <v>249</v>
      </c>
      <c r="L24" s="262" t="s">
        <v>249</v>
      </c>
      <c r="M24" s="262" t="s">
        <v>249</v>
      </c>
      <c r="N24" s="262" t="s">
        <v>280</v>
      </c>
      <c r="O24" s="361" t="s">
        <v>896</v>
      </c>
      <c r="P24" s="369" t="s">
        <v>304</v>
      </c>
      <c r="Q24" s="301"/>
      <c r="R24" s="301"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317"/>
      <c r="P25" s="370"/>
      <c r="Q25" s="302"/>
      <c r="R25" s="302"/>
      <c r="S25" s="323"/>
      <c r="V25" s="257"/>
    </row>
    <row r="26" spans="1:26" ht="52" x14ac:dyDescent="0.6">
      <c r="A26" s="290"/>
      <c r="B26" s="260"/>
      <c r="C26" s="137" t="s">
        <v>329</v>
      </c>
      <c r="D26" s="134" t="s">
        <v>305</v>
      </c>
      <c r="E26" s="277"/>
      <c r="F26" s="260"/>
      <c r="G26" s="260"/>
      <c r="H26" s="260"/>
      <c r="I26" s="263"/>
      <c r="J26" s="263"/>
      <c r="K26" s="263"/>
      <c r="L26" s="263"/>
      <c r="M26" s="263"/>
      <c r="N26" s="263"/>
      <c r="O26" s="317"/>
      <c r="P26" s="370"/>
      <c r="Q26" s="302"/>
      <c r="R26" s="302"/>
      <c r="S26" s="323"/>
      <c r="V26" s="257"/>
    </row>
    <row r="27" spans="1:26" ht="52" x14ac:dyDescent="0.6">
      <c r="A27" s="290"/>
      <c r="B27" s="260"/>
      <c r="C27" s="137" t="s">
        <v>330</v>
      </c>
      <c r="D27" s="134" t="s">
        <v>304</v>
      </c>
      <c r="E27" s="277"/>
      <c r="F27" s="260"/>
      <c r="G27" s="260"/>
      <c r="H27" s="260"/>
      <c r="I27" s="263"/>
      <c r="J27" s="263"/>
      <c r="K27" s="263"/>
      <c r="L27" s="263"/>
      <c r="M27" s="263"/>
      <c r="N27" s="263"/>
      <c r="O27" s="317"/>
      <c r="P27" s="370"/>
      <c r="Q27" s="302"/>
      <c r="R27" s="302"/>
      <c r="S27" s="323"/>
      <c r="V27" s="257"/>
    </row>
    <row r="28" spans="1:26" ht="52" x14ac:dyDescent="0.6">
      <c r="A28" s="290"/>
      <c r="B28" s="260"/>
      <c r="C28" s="137" t="s">
        <v>331</v>
      </c>
      <c r="D28" s="134" t="s">
        <v>304</v>
      </c>
      <c r="E28" s="277"/>
      <c r="F28" s="260"/>
      <c r="G28" s="260"/>
      <c r="H28" s="260"/>
      <c r="I28" s="263"/>
      <c r="J28" s="263"/>
      <c r="K28" s="263"/>
      <c r="L28" s="263"/>
      <c r="M28" s="263"/>
      <c r="N28" s="263"/>
      <c r="O28" s="317"/>
      <c r="P28" s="370"/>
      <c r="Q28" s="302"/>
      <c r="R28" s="302"/>
      <c r="S28" s="323"/>
      <c r="V28" s="257"/>
    </row>
    <row r="29" spans="1:26" ht="104" x14ac:dyDescent="0.6">
      <c r="A29" s="290"/>
      <c r="B29" s="260"/>
      <c r="C29" s="137" t="s">
        <v>332</v>
      </c>
      <c r="D29" s="134" t="s">
        <v>304</v>
      </c>
      <c r="E29" s="277"/>
      <c r="F29" s="260"/>
      <c r="G29" s="260"/>
      <c r="H29" s="260"/>
      <c r="I29" s="263"/>
      <c r="J29" s="263"/>
      <c r="K29" s="263"/>
      <c r="L29" s="263"/>
      <c r="M29" s="263"/>
      <c r="N29" s="263"/>
      <c r="O29" s="317"/>
      <c r="P29" s="370"/>
      <c r="Q29" s="302"/>
      <c r="R29" s="302"/>
      <c r="S29" s="323"/>
      <c r="V29" s="257"/>
    </row>
    <row r="30" spans="1:26" ht="52" x14ac:dyDescent="0.6">
      <c r="A30" s="290"/>
      <c r="B30" s="260"/>
      <c r="C30" s="137" t="s">
        <v>333</v>
      </c>
      <c r="D30" s="134" t="s">
        <v>304</v>
      </c>
      <c r="E30" s="277"/>
      <c r="F30" s="260"/>
      <c r="G30" s="260"/>
      <c r="H30" s="260"/>
      <c r="I30" s="263"/>
      <c r="J30" s="263"/>
      <c r="K30" s="263"/>
      <c r="L30" s="263"/>
      <c r="M30" s="263"/>
      <c r="N30" s="263"/>
      <c r="O30" s="317"/>
      <c r="P30" s="370"/>
      <c r="Q30" s="302"/>
      <c r="R30" s="302"/>
      <c r="S30" s="323"/>
      <c r="V30" s="257"/>
    </row>
    <row r="31" spans="1:26" ht="78.5" thickBot="1" x14ac:dyDescent="0.65">
      <c r="A31" s="291"/>
      <c r="B31" s="261"/>
      <c r="C31" s="138" t="s">
        <v>334</v>
      </c>
      <c r="D31" s="134" t="s">
        <v>304</v>
      </c>
      <c r="E31" s="278"/>
      <c r="F31" s="261"/>
      <c r="G31" s="261"/>
      <c r="H31" s="261"/>
      <c r="I31" s="279"/>
      <c r="J31" s="279"/>
      <c r="K31" s="279"/>
      <c r="L31" s="279"/>
      <c r="M31" s="279"/>
      <c r="N31" s="279"/>
      <c r="O31" s="372"/>
      <c r="P31" s="371"/>
      <c r="Q31" s="303"/>
      <c r="R31" s="303"/>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361" t="s">
        <v>897</v>
      </c>
      <c r="P32" s="369" t="s">
        <v>304</v>
      </c>
      <c r="Q32" s="301"/>
      <c r="R32" s="301" t="s">
        <v>337</v>
      </c>
      <c r="S32" s="37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317"/>
      <c r="P33" s="370"/>
      <c r="Q33" s="302"/>
      <c r="R33" s="302"/>
      <c r="S33" s="373"/>
      <c r="V33" s="257"/>
    </row>
    <row r="34" spans="1:26" ht="52" x14ac:dyDescent="0.6">
      <c r="A34" s="290"/>
      <c r="B34" s="260"/>
      <c r="C34" s="140" t="s">
        <v>339</v>
      </c>
      <c r="D34" s="134" t="s">
        <v>305</v>
      </c>
      <c r="E34" s="277"/>
      <c r="F34" s="260"/>
      <c r="G34" s="260"/>
      <c r="H34" s="260"/>
      <c r="I34" s="263"/>
      <c r="J34" s="263"/>
      <c r="K34" s="263"/>
      <c r="L34" s="263"/>
      <c r="M34" s="263"/>
      <c r="N34" s="263"/>
      <c r="O34" s="317"/>
      <c r="P34" s="370"/>
      <c r="Q34" s="302"/>
      <c r="R34" s="302"/>
      <c r="S34" s="373"/>
      <c r="V34" s="257"/>
    </row>
    <row r="35" spans="1:26" ht="52" x14ac:dyDescent="0.6">
      <c r="A35" s="290"/>
      <c r="B35" s="260"/>
      <c r="C35" s="140" t="s">
        <v>340</v>
      </c>
      <c r="D35" s="134" t="s">
        <v>304</v>
      </c>
      <c r="E35" s="277"/>
      <c r="F35" s="260"/>
      <c r="G35" s="260"/>
      <c r="H35" s="260"/>
      <c r="I35" s="263"/>
      <c r="J35" s="263"/>
      <c r="K35" s="263"/>
      <c r="L35" s="263"/>
      <c r="M35" s="263"/>
      <c r="N35" s="263"/>
      <c r="O35" s="317"/>
      <c r="P35" s="370"/>
      <c r="Q35" s="302"/>
      <c r="R35" s="302"/>
      <c r="S35" s="373"/>
      <c r="V35" s="257"/>
    </row>
    <row r="36" spans="1:26" ht="52" x14ac:dyDescent="0.6">
      <c r="A36" s="290"/>
      <c r="B36" s="260"/>
      <c r="C36" s="140" t="s">
        <v>341</v>
      </c>
      <c r="D36" s="134" t="s">
        <v>305</v>
      </c>
      <c r="E36" s="277"/>
      <c r="F36" s="260"/>
      <c r="G36" s="260"/>
      <c r="H36" s="260"/>
      <c r="I36" s="263"/>
      <c r="J36" s="263"/>
      <c r="K36" s="263"/>
      <c r="L36" s="263"/>
      <c r="M36" s="263"/>
      <c r="N36" s="263"/>
      <c r="O36" s="317"/>
      <c r="P36" s="370"/>
      <c r="Q36" s="302"/>
      <c r="R36" s="302"/>
      <c r="S36" s="373"/>
      <c r="V36" s="257"/>
    </row>
    <row r="37" spans="1:26" x14ac:dyDescent="0.6">
      <c r="A37" s="290"/>
      <c r="B37" s="260"/>
      <c r="C37" s="140" t="s">
        <v>342</v>
      </c>
      <c r="D37" s="134" t="s">
        <v>304</v>
      </c>
      <c r="E37" s="277"/>
      <c r="F37" s="260"/>
      <c r="G37" s="260"/>
      <c r="H37" s="260"/>
      <c r="I37" s="263"/>
      <c r="J37" s="263"/>
      <c r="K37" s="263"/>
      <c r="L37" s="263"/>
      <c r="M37" s="263"/>
      <c r="N37" s="263"/>
      <c r="O37" s="317"/>
      <c r="P37" s="370"/>
      <c r="Q37" s="302"/>
      <c r="R37" s="302"/>
      <c r="S37" s="373"/>
      <c r="V37" s="257"/>
    </row>
    <row r="38" spans="1:26" ht="52" x14ac:dyDescent="0.6">
      <c r="A38" s="290"/>
      <c r="B38" s="260"/>
      <c r="C38" s="140" t="s">
        <v>343</v>
      </c>
      <c r="D38" s="134" t="s">
        <v>304</v>
      </c>
      <c r="E38" s="277"/>
      <c r="F38" s="260"/>
      <c r="G38" s="260"/>
      <c r="H38" s="260"/>
      <c r="I38" s="263"/>
      <c r="J38" s="263"/>
      <c r="K38" s="263"/>
      <c r="L38" s="263"/>
      <c r="M38" s="263"/>
      <c r="N38" s="263"/>
      <c r="O38" s="317"/>
      <c r="P38" s="370"/>
      <c r="Q38" s="302"/>
      <c r="R38" s="302"/>
      <c r="S38" s="373"/>
      <c r="V38" s="257"/>
    </row>
    <row r="39" spans="1:26" ht="165" customHeight="1" thickBot="1" x14ac:dyDescent="0.65">
      <c r="A39" s="291"/>
      <c r="B39" s="261"/>
      <c r="C39" s="141" t="s">
        <v>344</v>
      </c>
      <c r="D39" s="134" t="s">
        <v>304</v>
      </c>
      <c r="E39" s="278"/>
      <c r="F39" s="261"/>
      <c r="G39" s="261"/>
      <c r="H39" s="261"/>
      <c r="I39" s="279"/>
      <c r="J39" s="279"/>
      <c r="K39" s="279"/>
      <c r="L39" s="279"/>
      <c r="M39" s="279"/>
      <c r="N39" s="279"/>
      <c r="O39" s="372"/>
      <c r="P39" s="371"/>
      <c r="Q39" s="303"/>
      <c r="R39" s="303"/>
      <c r="S39" s="373"/>
      <c r="V39" s="272"/>
    </row>
    <row r="40" spans="1:26" ht="52" x14ac:dyDescent="0.6">
      <c r="A40" s="289" t="s">
        <v>89</v>
      </c>
      <c r="B40" s="259" t="s">
        <v>118</v>
      </c>
      <c r="C40" s="136" t="s">
        <v>345</v>
      </c>
      <c r="D40" s="133" t="s">
        <v>305</v>
      </c>
      <c r="E40" s="276" t="s">
        <v>305</v>
      </c>
      <c r="F40" s="259">
        <f ca="1">COUNTIFS(INDIRECT("RAG!$C$"&amp;$V12&amp;":$BB$"&amp;$V12),F$11,RAG!$C$3:$BB$3,$B40)</f>
        <v>2</v>
      </c>
      <c r="G40" s="259">
        <f ca="1">COUNTIFS(INDIRECT("RAG!$C$"&amp;$V12&amp;":$BB$"&amp;$V12),G$11,RAG!$C$3:$BB$3,$B40)</f>
        <v>0</v>
      </c>
      <c r="H40" s="259">
        <f ca="1">COUNTIFS(INDIRECT("RAG!$C$"&amp;$V12&amp;":$BB$"&amp;$V12),H$11,RAG!$C$3:$BB$3,$B40)</f>
        <v>0</v>
      </c>
      <c r="I40" s="250" t="s">
        <v>306</v>
      </c>
      <c r="J40" s="250" t="s">
        <v>307</v>
      </c>
      <c r="K40" s="250" t="s">
        <v>346</v>
      </c>
      <c r="L40" s="250" t="s">
        <v>309</v>
      </c>
      <c r="M40" s="250" t="s">
        <v>310</v>
      </c>
      <c r="N40" s="250" t="s">
        <v>279</v>
      </c>
      <c r="O40" s="265" t="s">
        <v>898</v>
      </c>
      <c r="P40" s="250" t="s">
        <v>305</v>
      </c>
      <c r="Q40" s="301" t="s">
        <v>803</v>
      </c>
      <c r="R40" s="256"/>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251"/>
      <c r="Q41" s="302"/>
      <c r="R41" s="257"/>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302"/>
      <c r="R42" s="257"/>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302"/>
      <c r="R43" s="257"/>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302"/>
      <c r="R44" s="257"/>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303"/>
      <c r="R45" s="272"/>
      <c r="S45" s="323"/>
      <c r="V45" s="272"/>
    </row>
    <row r="46" spans="1:26" ht="78" x14ac:dyDescent="0.6">
      <c r="A46" s="289" t="s">
        <v>94</v>
      </c>
      <c r="B46" s="259" t="s">
        <v>119</v>
      </c>
      <c r="C46" s="136" t="s">
        <v>353</v>
      </c>
      <c r="D46" s="133" t="s">
        <v>305</v>
      </c>
      <c r="E46" s="276" t="s">
        <v>305</v>
      </c>
      <c r="F46" s="259">
        <f ca="1">COUNTIFS(INDIRECT("RAG!$C$"&amp;$V12&amp;":$BB$"&amp;$V12),F$11,RAG!$C$3:$BB$3,$B46)</f>
        <v>4</v>
      </c>
      <c r="G46" s="259">
        <f ca="1">COUNTIFS(INDIRECT("RAG!$C$"&amp;$V12&amp;":$BB$"&amp;$V12),G$11,RAG!$C$3:$BB$3,$B46)</f>
        <v>1</v>
      </c>
      <c r="H46" s="259">
        <f ca="1">COUNTIFS(INDIRECT("RAG!$C$"&amp;$V12&amp;":$BB$"&amp;$V12),H$11,RAG!$C$3:$BB$3,$B46)</f>
        <v>2</v>
      </c>
      <c r="I46" s="262" t="s">
        <v>306</v>
      </c>
      <c r="J46" s="262" t="s">
        <v>307</v>
      </c>
      <c r="K46" s="262" t="s">
        <v>308</v>
      </c>
      <c r="L46" s="262" t="s">
        <v>309</v>
      </c>
      <c r="M46" s="262" t="s">
        <v>310</v>
      </c>
      <c r="N46" s="262" t="s">
        <v>282</v>
      </c>
      <c r="O46" s="361" t="s">
        <v>899</v>
      </c>
      <c r="P46" s="369" t="s">
        <v>305</v>
      </c>
      <c r="Q46" s="301" t="s">
        <v>749</v>
      </c>
      <c r="R46" s="301" t="s">
        <v>337</v>
      </c>
      <c r="S46" s="374"/>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317"/>
      <c r="P47" s="370"/>
      <c r="Q47" s="302"/>
      <c r="R47" s="302"/>
      <c r="S47" s="374"/>
      <c r="V47" s="257"/>
    </row>
    <row r="48" spans="1:26" ht="52" x14ac:dyDescent="0.6">
      <c r="A48" s="290"/>
      <c r="B48" s="260"/>
      <c r="C48" s="137" t="s">
        <v>356</v>
      </c>
      <c r="D48" s="134" t="s">
        <v>305</v>
      </c>
      <c r="E48" s="277"/>
      <c r="F48" s="260"/>
      <c r="G48" s="260"/>
      <c r="H48" s="260"/>
      <c r="I48" s="263"/>
      <c r="J48" s="263"/>
      <c r="K48" s="263"/>
      <c r="L48" s="263"/>
      <c r="M48" s="263"/>
      <c r="N48" s="263"/>
      <c r="O48" s="317"/>
      <c r="P48" s="370"/>
      <c r="Q48" s="302"/>
      <c r="R48" s="302"/>
      <c r="S48" s="374"/>
      <c r="V48" s="257"/>
    </row>
    <row r="49" spans="1:26" ht="52" x14ac:dyDescent="0.6">
      <c r="A49" s="290"/>
      <c r="B49" s="260"/>
      <c r="C49" s="137" t="s">
        <v>357</v>
      </c>
      <c r="D49" s="134" t="s">
        <v>304</v>
      </c>
      <c r="E49" s="277"/>
      <c r="F49" s="260"/>
      <c r="G49" s="260"/>
      <c r="H49" s="260"/>
      <c r="I49" s="263"/>
      <c r="J49" s="263"/>
      <c r="K49" s="263"/>
      <c r="L49" s="263"/>
      <c r="M49" s="263"/>
      <c r="N49" s="263"/>
      <c r="O49" s="317"/>
      <c r="P49" s="370"/>
      <c r="Q49" s="302"/>
      <c r="R49" s="302"/>
      <c r="S49" s="374"/>
      <c r="V49" s="257"/>
    </row>
    <row r="50" spans="1:26" ht="387.65" customHeight="1" thickBot="1" x14ac:dyDescent="0.65">
      <c r="A50" s="291"/>
      <c r="B50" s="261"/>
      <c r="C50" s="138" t="s">
        <v>358</v>
      </c>
      <c r="D50" s="134" t="s">
        <v>304</v>
      </c>
      <c r="E50" s="278"/>
      <c r="F50" s="261"/>
      <c r="G50" s="261"/>
      <c r="H50" s="261"/>
      <c r="I50" s="279"/>
      <c r="J50" s="279"/>
      <c r="K50" s="279"/>
      <c r="L50" s="279"/>
      <c r="M50" s="279"/>
      <c r="N50" s="279"/>
      <c r="O50" s="372"/>
      <c r="P50" s="371"/>
      <c r="Q50" s="303"/>
      <c r="R50" s="303"/>
      <c r="S50" s="374"/>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900</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9"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364</v>
      </c>
      <c r="M53" s="262" t="s">
        <v>310</v>
      </c>
      <c r="N53" s="262"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98.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282</v>
      </c>
      <c r="O58" s="286" t="s">
        <v>901</v>
      </c>
      <c r="P58" s="292" t="s">
        <v>304</v>
      </c>
      <c r="Q58" s="334"/>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87"/>
      <c r="P59" s="293"/>
      <c r="Q59" s="335"/>
      <c r="R59" s="254"/>
      <c r="S59" s="323"/>
      <c r="V59" s="257"/>
    </row>
    <row r="60" spans="1:26" ht="359.15" customHeight="1" thickBot="1" x14ac:dyDescent="0.65">
      <c r="A60" s="291"/>
      <c r="B60" s="261"/>
      <c r="C60" s="145" t="s">
        <v>373</v>
      </c>
      <c r="D60" s="134" t="s">
        <v>304</v>
      </c>
      <c r="E60" s="294"/>
      <c r="F60" s="285"/>
      <c r="G60" s="285"/>
      <c r="H60" s="285"/>
      <c r="I60" s="279"/>
      <c r="J60" s="279"/>
      <c r="K60" s="279"/>
      <c r="L60" s="279"/>
      <c r="M60" s="279"/>
      <c r="N60" s="279"/>
      <c r="O60" s="288"/>
      <c r="P60" s="294"/>
      <c r="Q60" s="336"/>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262" t="s">
        <v>249</v>
      </c>
      <c r="J61" s="262" t="s">
        <v>249</v>
      </c>
      <c r="K61" s="262" t="s">
        <v>249</v>
      </c>
      <c r="L61" s="262" t="s">
        <v>249</v>
      </c>
      <c r="M61" s="262" t="s">
        <v>249</v>
      </c>
      <c r="N61" s="262" t="s">
        <v>280</v>
      </c>
      <c r="O61" s="265" t="s">
        <v>902</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363" t="s">
        <v>386</v>
      </c>
      <c r="P69" s="262" t="s">
        <v>304</v>
      </c>
      <c r="Q69" s="256"/>
      <c r="R69" s="256"/>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364"/>
      <c r="P70" s="263"/>
      <c r="Q70" s="257"/>
      <c r="R70" s="257"/>
      <c r="S70" s="322"/>
      <c r="V70" s="257"/>
    </row>
    <row r="71" spans="1:26" ht="78" x14ac:dyDescent="0.6">
      <c r="A71" s="290"/>
      <c r="B71" s="260"/>
      <c r="C71" s="140" t="s">
        <v>388</v>
      </c>
      <c r="D71" s="134" t="s">
        <v>304</v>
      </c>
      <c r="E71" s="293"/>
      <c r="F71" s="284"/>
      <c r="G71" s="284"/>
      <c r="H71" s="284"/>
      <c r="I71" s="263"/>
      <c r="J71" s="263"/>
      <c r="K71" s="263"/>
      <c r="L71" s="263"/>
      <c r="M71" s="263"/>
      <c r="N71" s="263"/>
      <c r="O71" s="364"/>
      <c r="P71" s="263"/>
      <c r="Q71" s="257"/>
      <c r="R71" s="257"/>
      <c r="S71" s="322"/>
      <c r="V71" s="257"/>
    </row>
    <row r="72" spans="1:26" ht="52" x14ac:dyDescent="0.6">
      <c r="A72" s="290"/>
      <c r="B72" s="260"/>
      <c r="C72" s="140" t="s">
        <v>389</v>
      </c>
      <c r="D72" s="134" t="s">
        <v>304</v>
      </c>
      <c r="E72" s="293"/>
      <c r="F72" s="284"/>
      <c r="G72" s="284"/>
      <c r="H72" s="284"/>
      <c r="I72" s="263"/>
      <c r="J72" s="263"/>
      <c r="K72" s="263"/>
      <c r="L72" s="263"/>
      <c r="M72" s="263"/>
      <c r="N72" s="263"/>
      <c r="O72" s="364"/>
      <c r="P72" s="263"/>
      <c r="Q72" s="257"/>
      <c r="R72" s="257"/>
      <c r="S72" s="322"/>
      <c r="V72" s="257"/>
    </row>
    <row r="73" spans="1:26" x14ac:dyDescent="0.6">
      <c r="A73" s="290"/>
      <c r="B73" s="260"/>
      <c r="C73" s="140" t="s">
        <v>390</v>
      </c>
      <c r="D73" s="134" t="s">
        <v>304</v>
      </c>
      <c r="E73" s="293"/>
      <c r="F73" s="284"/>
      <c r="G73" s="284"/>
      <c r="H73" s="284"/>
      <c r="I73" s="263"/>
      <c r="J73" s="263"/>
      <c r="K73" s="263"/>
      <c r="L73" s="263"/>
      <c r="M73" s="263"/>
      <c r="N73" s="263"/>
      <c r="O73" s="364"/>
      <c r="P73" s="263"/>
      <c r="Q73" s="257"/>
      <c r="R73" s="257"/>
      <c r="S73" s="322"/>
      <c r="V73" s="257"/>
    </row>
    <row r="74" spans="1:26" x14ac:dyDescent="0.6">
      <c r="A74" s="290"/>
      <c r="B74" s="260"/>
      <c r="C74" s="140" t="s">
        <v>391</v>
      </c>
      <c r="D74" s="134" t="s">
        <v>304</v>
      </c>
      <c r="E74" s="293"/>
      <c r="F74" s="284"/>
      <c r="G74" s="284"/>
      <c r="H74" s="284"/>
      <c r="I74" s="263"/>
      <c r="J74" s="263"/>
      <c r="K74" s="263"/>
      <c r="L74" s="263"/>
      <c r="M74" s="263"/>
      <c r="N74" s="263"/>
      <c r="O74" s="364"/>
      <c r="P74" s="263"/>
      <c r="Q74" s="257"/>
      <c r="R74" s="257"/>
      <c r="S74" s="322"/>
      <c r="V74" s="257"/>
    </row>
    <row r="75" spans="1:26" ht="52.5" thickBot="1" x14ac:dyDescent="0.65">
      <c r="A75" s="291"/>
      <c r="B75" s="261"/>
      <c r="C75" s="141" t="s">
        <v>392</v>
      </c>
      <c r="D75" s="134" t="s">
        <v>304</v>
      </c>
      <c r="E75" s="294"/>
      <c r="F75" s="285"/>
      <c r="G75" s="285"/>
      <c r="H75" s="285"/>
      <c r="I75" s="279"/>
      <c r="J75" s="279"/>
      <c r="K75" s="279"/>
      <c r="L75" s="279"/>
      <c r="M75" s="279"/>
      <c r="N75" s="279"/>
      <c r="O75" s="365"/>
      <c r="P75" s="279"/>
      <c r="Q75" s="272"/>
      <c r="R75" s="272"/>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366" t="s">
        <v>559</v>
      </c>
      <c r="P76" s="262" t="s">
        <v>304</v>
      </c>
      <c r="Q76" s="301"/>
      <c r="R76" s="301"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367"/>
      <c r="P77" s="263"/>
      <c r="Q77" s="302"/>
      <c r="R77" s="302"/>
      <c r="S77" s="323"/>
      <c r="V77" s="257"/>
    </row>
    <row r="78" spans="1:26" ht="52" x14ac:dyDescent="0.6">
      <c r="A78" s="290"/>
      <c r="B78" s="260"/>
      <c r="C78" s="140" t="s">
        <v>397</v>
      </c>
      <c r="D78" s="134" t="s">
        <v>305</v>
      </c>
      <c r="E78" s="293"/>
      <c r="F78" s="284"/>
      <c r="G78" s="284"/>
      <c r="H78" s="284"/>
      <c r="I78" s="263"/>
      <c r="J78" s="263"/>
      <c r="K78" s="263"/>
      <c r="L78" s="263"/>
      <c r="M78" s="263"/>
      <c r="N78" s="263"/>
      <c r="O78" s="367"/>
      <c r="P78" s="263"/>
      <c r="Q78" s="302"/>
      <c r="R78" s="302"/>
      <c r="S78" s="323"/>
      <c r="V78" s="257"/>
    </row>
    <row r="79" spans="1:26" x14ac:dyDescent="0.6">
      <c r="A79" s="290"/>
      <c r="B79" s="260"/>
      <c r="C79" s="140" t="s">
        <v>398</v>
      </c>
      <c r="D79" s="134" t="s">
        <v>305</v>
      </c>
      <c r="E79" s="293"/>
      <c r="F79" s="284"/>
      <c r="G79" s="284"/>
      <c r="H79" s="284"/>
      <c r="I79" s="263"/>
      <c r="J79" s="263"/>
      <c r="K79" s="263"/>
      <c r="L79" s="263"/>
      <c r="M79" s="263"/>
      <c r="N79" s="263"/>
      <c r="O79" s="367"/>
      <c r="P79" s="263"/>
      <c r="Q79" s="302"/>
      <c r="R79" s="302"/>
      <c r="S79" s="323"/>
      <c r="V79" s="257"/>
    </row>
    <row r="80" spans="1:26" ht="240" customHeight="1" thickBot="1" x14ac:dyDescent="0.65">
      <c r="A80" s="291"/>
      <c r="B80" s="261"/>
      <c r="C80" s="146" t="s">
        <v>399</v>
      </c>
      <c r="D80" s="134" t="s">
        <v>304</v>
      </c>
      <c r="E80" s="294"/>
      <c r="F80" s="285"/>
      <c r="G80" s="285"/>
      <c r="H80" s="285"/>
      <c r="I80" s="279"/>
      <c r="J80" s="279"/>
      <c r="K80" s="279"/>
      <c r="L80" s="279"/>
      <c r="M80" s="279"/>
      <c r="N80" s="279"/>
      <c r="O80" s="368"/>
      <c r="P80" s="279"/>
      <c r="Q80" s="303"/>
      <c r="R80" s="303"/>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2</v>
      </c>
      <c r="H81" s="259">
        <f ca="1">COUNTIFS(INDIRECT("RAG!$C$"&amp;$V12&amp;":$BB$"&amp;$V12),H$11,RAG!$C$3:$BB$3,$B81)</f>
        <v>3</v>
      </c>
      <c r="I81" s="262" t="s">
        <v>306</v>
      </c>
      <c r="J81" s="262" t="s">
        <v>307</v>
      </c>
      <c r="K81" s="262" t="s">
        <v>308</v>
      </c>
      <c r="L81" s="262" t="s">
        <v>309</v>
      </c>
      <c r="M81" s="262" t="s">
        <v>310</v>
      </c>
      <c r="N81" s="262" t="s">
        <v>282</v>
      </c>
      <c r="O81" s="265" t="s">
        <v>903</v>
      </c>
      <c r="P81" s="262" t="s">
        <v>305</v>
      </c>
      <c r="Q81" s="301" t="s">
        <v>904</v>
      </c>
      <c r="R81" s="253" t="s">
        <v>498</v>
      </c>
      <c r="S81" s="322"/>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63"/>
      <c r="Q82" s="302"/>
      <c r="R82" s="254"/>
      <c r="S82" s="322"/>
      <c r="V82" s="257"/>
    </row>
    <row r="83" spans="1:26" x14ac:dyDescent="0.6">
      <c r="A83" s="274"/>
      <c r="B83" s="260"/>
      <c r="C83" s="140" t="s">
        <v>403</v>
      </c>
      <c r="D83" s="134" t="s">
        <v>304</v>
      </c>
      <c r="E83" s="277"/>
      <c r="F83" s="260"/>
      <c r="G83" s="260"/>
      <c r="H83" s="260"/>
      <c r="I83" s="263"/>
      <c r="J83" s="263"/>
      <c r="K83" s="263"/>
      <c r="L83" s="263"/>
      <c r="M83" s="263"/>
      <c r="N83" s="263"/>
      <c r="O83" s="266"/>
      <c r="P83" s="263"/>
      <c r="Q83" s="302"/>
      <c r="R83" s="254"/>
      <c r="S83" s="322"/>
      <c r="V83" s="257"/>
    </row>
    <row r="84" spans="1:26" x14ac:dyDescent="0.6">
      <c r="A84" s="274"/>
      <c r="B84" s="260"/>
      <c r="C84" s="147" t="s">
        <v>404</v>
      </c>
      <c r="D84" s="134" t="s">
        <v>304</v>
      </c>
      <c r="E84" s="277"/>
      <c r="F84" s="260"/>
      <c r="G84" s="260"/>
      <c r="H84" s="260"/>
      <c r="I84" s="263"/>
      <c r="J84" s="263"/>
      <c r="K84" s="263"/>
      <c r="L84" s="263"/>
      <c r="M84" s="263"/>
      <c r="N84" s="263"/>
      <c r="O84" s="266"/>
      <c r="P84" s="263"/>
      <c r="Q84" s="302"/>
      <c r="R84" s="254"/>
      <c r="S84" s="322"/>
      <c r="V84" s="257"/>
    </row>
    <row r="85" spans="1:26" ht="78" x14ac:dyDescent="0.6">
      <c r="A85" s="274"/>
      <c r="B85" s="260"/>
      <c r="C85" s="147" t="s">
        <v>405</v>
      </c>
      <c r="D85" s="134" t="s">
        <v>304</v>
      </c>
      <c r="E85" s="277"/>
      <c r="F85" s="260"/>
      <c r="G85" s="260"/>
      <c r="H85" s="260"/>
      <c r="I85" s="263"/>
      <c r="J85" s="263"/>
      <c r="K85" s="263"/>
      <c r="L85" s="263"/>
      <c r="M85" s="263"/>
      <c r="N85" s="263"/>
      <c r="O85" s="266"/>
      <c r="P85" s="263"/>
      <c r="Q85" s="302"/>
      <c r="R85" s="254"/>
      <c r="S85" s="322"/>
      <c r="V85" s="257"/>
    </row>
    <row r="86" spans="1:26" ht="78" x14ac:dyDescent="0.6">
      <c r="A86" s="274"/>
      <c r="B86" s="260"/>
      <c r="C86" s="147" t="s">
        <v>406</v>
      </c>
      <c r="D86" s="134" t="s">
        <v>305</v>
      </c>
      <c r="E86" s="277"/>
      <c r="F86" s="260"/>
      <c r="G86" s="260"/>
      <c r="H86" s="260"/>
      <c r="I86" s="263"/>
      <c r="J86" s="263"/>
      <c r="K86" s="263"/>
      <c r="L86" s="263"/>
      <c r="M86" s="263"/>
      <c r="N86" s="263"/>
      <c r="O86" s="266"/>
      <c r="P86" s="263"/>
      <c r="Q86" s="302"/>
      <c r="R86" s="254"/>
      <c r="S86" s="322"/>
      <c r="V86" s="257"/>
    </row>
    <row r="87" spans="1:26" ht="217.75" customHeight="1" thickBot="1" x14ac:dyDescent="0.65">
      <c r="A87" s="280"/>
      <c r="B87" s="261"/>
      <c r="C87" s="145" t="s">
        <v>407</v>
      </c>
      <c r="D87" s="134" t="s">
        <v>304</v>
      </c>
      <c r="E87" s="278"/>
      <c r="F87" s="261"/>
      <c r="G87" s="261"/>
      <c r="H87" s="261"/>
      <c r="I87" s="279"/>
      <c r="J87" s="279"/>
      <c r="K87" s="279"/>
      <c r="L87" s="279"/>
      <c r="M87" s="279"/>
      <c r="N87" s="279"/>
      <c r="O87" s="267"/>
      <c r="P87" s="279"/>
      <c r="Q87" s="303"/>
      <c r="R87" s="282"/>
      <c r="S87" s="322"/>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361" t="s">
        <v>409</v>
      </c>
      <c r="P88" s="262" t="s">
        <v>304</v>
      </c>
      <c r="Q88" s="301"/>
      <c r="R88" s="301"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317"/>
      <c r="P89" s="263"/>
      <c r="Q89" s="302"/>
      <c r="R89" s="302"/>
      <c r="S89" s="323"/>
      <c r="V89" s="257"/>
    </row>
    <row r="90" spans="1:26" x14ac:dyDescent="0.6">
      <c r="A90" s="274"/>
      <c r="B90" s="260"/>
      <c r="C90" s="147" t="s">
        <v>412</v>
      </c>
      <c r="D90" s="134" t="s">
        <v>304</v>
      </c>
      <c r="E90" s="277"/>
      <c r="F90" s="260"/>
      <c r="G90" s="260"/>
      <c r="H90" s="260"/>
      <c r="I90" s="263"/>
      <c r="J90" s="263"/>
      <c r="K90" s="263"/>
      <c r="L90" s="263"/>
      <c r="M90" s="263"/>
      <c r="N90" s="263"/>
      <c r="O90" s="317"/>
      <c r="P90" s="263"/>
      <c r="Q90" s="302"/>
      <c r="R90" s="302"/>
      <c r="S90" s="323"/>
      <c r="V90" s="257"/>
    </row>
    <row r="91" spans="1:26" ht="216" customHeight="1" thickBot="1" x14ac:dyDescent="0.65">
      <c r="A91" s="275"/>
      <c r="B91" s="261"/>
      <c r="C91" s="149" t="s">
        <v>413</v>
      </c>
      <c r="D91" s="150" t="s">
        <v>305</v>
      </c>
      <c r="E91" s="278"/>
      <c r="F91" s="261"/>
      <c r="G91" s="261"/>
      <c r="H91" s="261"/>
      <c r="I91" s="264"/>
      <c r="J91" s="264"/>
      <c r="K91" s="264"/>
      <c r="L91" s="264"/>
      <c r="M91" s="264"/>
      <c r="N91" s="264"/>
      <c r="O91" s="362"/>
      <c r="P91" s="264"/>
      <c r="Q91" s="360"/>
      <c r="R91" s="360"/>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7k6SQpWE4erBN0DRwYZ2fiVUUXAGlPdPWzDrhdmiOxA0FYfD5WhKawgemowEu0uo+ub4shoEhocBak86cU1gRQ==" saltValue="npqO3IqUJ22RsHYbX3/FrA=="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609" priority="7">
      <formula>$D12="No"</formula>
    </cfRule>
  </conditionalFormatting>
  <conditionalFormatting sqref="F12:F91">
    <cfRule type="cellIs" dxfId="608" priority="10" operator="greaterThan">
      <formula>0</formula>
    </cfRule>
  </conditionalFormatting>
  <conditionalFormatting sqref="G12:G91">
    <cfRule type="cellIs" dxfId="607" priority="9" operator="greaterThan">
      <formula>0</formula>
    </cfRule>
  </conditionalFormatting>
  <conditionalFormatting sqref="H12:H91">
    <cfRule type="cellIs" dxfId="606" priority="8" operator="greaterThan">
      <formula>0</formula>
    </cfRule>
  </conditionalFormatting>
  <conditionalFormatting sqref="N12">
    <cfRule type="cellIs" dxfId="605" priority="21" operator="equal">
      <formula>"Neutral"</formula>
    </cfRule>
    <cfRule type="cellIs" dxfId="604" priority="17" operator="equal">
      <formula>"Minor Negative"</formula>
    </cfRule>
    <cfRule type="cellIs" dxfId="603" priority="18" operator="equal">
      <formula>"Significant Negative"</formula>
    </cfRule>
    <cfRule type="cellIs" dxfId="602" priority="19" operator="equal">
      <formula>"Minor Positive"</formula>
    </cfRule>
    <cfRule type="cellIs" dxfId="601" priority="20" operator="equal">
      <formula>"Significant Positive"</formula>
    </cfRule>
  </conditionalFormatting>
  <conditionalFormatting sqref="N22">
    <cfRule type="cellIs" dxfId="600" priority="11" operator="equal">
      <formula>"Significant Negative"</formula>
    </cfRule>
    <cfRule type="cellIs" dxfId="599" priority="12" operator="equal">
      <formula>"Minor Negative"</formula>
    </cfRule>
    <cfRule type="cellIs" dxfId="598" priority="13" operator="equal">
      <formula>"Uncertain"</formula>
    </cfRule>
    <cfRule type="cellIs" dxfId="597" priority="14" operator="equal">
      <formula>"Neutral"</formula>
    </cfRule>
    <cfRule type="cellIs" dxfId="596" priority="15" operator="equal">
      <formula>"Minor Positive"</formula>
    </cfRule>
    <cfRule type="cellIs" dxfId="595" priority="16" operator="equal">
      <formula>"Significant Positive"</formula>
    </cfRule>
  </conditionalFormatting>
  <conditionalFormatting sqref="N24">
    <cfRule type="cellIs" dxfId="594" priority="37" operator="equal">
      <formula>"Significant Negative"</formula>
    </cfRule>
    <cfRule type="cellIs" dxfId="593" priority="38" operator="equal">
      <formula>"Minor Negative"</formula>
    </cfRule>
    <cfRule type="cellIs" dxfId="592" priority="39" operator="equal">
      <formula>"Uncertain"</formula>
    </cfRule>
    <cfRule type="cellIs" dxfId="591" priority="40" operator="equal">
      <formula>"Neutral"</formula>
    </cfRule>
    <cfRule type="cellIs" dxfId="590" priority="41" operator="equal">
      <formula>"Minor Positive"</formula>
    </cfRule>
    <cfRule type="cellIs" dxfId="589" priority="42" operator="equal">
      <formula>"Significant Positive"</formula>
    </cfRule>
  </conditionalFormatting>
  <conditionalFormatting sqref="N32">
    <cfRule type="cellIs" dxfId="588" priority="43" operator="equal">
      <formula>"Significant Negative"</formula>
    </cfRule>
    <cfRule type="cellIs" dxfId="587" priority="44" operator="equal">
      <formula>"Minor Negative"</formula>
    </cfRule>
    <cfRule type="cellIs" dxfId="586" priority="45" operator="equal">
      <formula>"Uncertain"</formula>
    </cfRule>
    <cfRule type="cellIs" dxfId="585" priority="46" operator="equal">
      <formula>"Neutral"</formula>
    </cfRule>
    <cfRule type="cellIs" dxfId="584" priority="47" operator="equal">
      <formula>"Minor Positive"</formula>
    </cfRule>
    <cfRule type="cellIs" dxfId="583" priority="48" operator="equal">
      <formula>"Significant Positive"</formula>
    </cfRule>
  </conditionalFormatting>
  <conditionalFormatting sqref="N40">
    <cfRule type="cellIs" dxfId="582" priority="2" operator="equal">
      <formula>"Minor Negative"</formula>
    </cfRule>
    <cfRule type="cellIs" dxfId="581" priority="3" operator="equal">
      <formula>"Uncertain"</formula>
    </cfRule>
    <cfRule type="cellIs" dxfId="580" priority="4" operator="equal">
      <formula>"Neutral"</formula>
    </cfRule>
    <cfRule type="cellIs" dxfId="579" priority="5" operator="equal">
      <formula>"Minor Positive"</formula>
    </cfRule>
    <cfRule type="cellIs" dxfId="578" priority="6" operator="equal">
      <formula>"Significant Positive"</formula>
    </cfRule>
    <cfRule type="cellIs" dxfId="577" priority="1" operator="equal">
      <formula>"Significant Negative"</formula>
    </cfRule>
  </conditionalFormatting>
  <conditionalFormatting sqref="N46">
    <cfRule type="cellIs" dxfId="576" priority="121" operator="equal">
      <formula>"Minor Positive"</formula>
    </cfRule>
    <cfRule type="cellIs" dxfId="575" priority="120" operator="equal">
      <formula>"Neutral"</formula>
    </cfRule>
    <cfRule type="cellIs" dxfId="574" priority="119" operator="equal">
      <formula>"Uncertain"</formula>
    </cfRule>
    <cfRule type="cellIs" dxfId="573" priority="118" operator="equal">
      <formula>"Minor Negative"</formula>
    </cfRule>
    <cfRule type="cellIs" dxfId="572" priority="117" operator="equal">
      <formula>"Significant Negative"</formula>
    </cfRule>
    <cfRule type="cellIs" dxfId="571" priority="122" operator="equal">
      <formula>"Significant Positive"</formula>
    </cfRule>
  </conditionalFormatting>
  <conditionalFormatting sqref="N51">
    <cfRule type="cellIs" dxfId="570" priority="142" operator="equal">
      <formula>"Minor Positive"</formula>
    </cfRule>
    <cfRule type="cellIs" dxfId="569" priority="139" operator="equal">
      <formula>"Minor Negative"</formula>
    </cfRule>
    <cfRule type="cellIs" dxfId="568" priority="143" operator="equal">
      <formula>"Significant Positive"</formula>
    </cfRule>
    <cfRule type="cellIs" dxfId="567" priority="141" operator="equal">
      <formula>"Neutral"</formula>
    </cfRule>
    <cfRule type="cellIs" dxfId="566" priority="140" operator="equal">
      <formula>"Uncertain"</formula>
    </cfRule>
    <cfRule type="cellIs" dxfId="565" priority="138" operator="equal">
      <formula>"Significant Negative"</formula>
    </cfRule>
  </conditionalFormatting>
  <conditionalFormatting sqref="N53">
    <cfRule type="cellIs" dxfId="564" priority="148" operator="equal">
      <formula>"Minor Positive"</formula>
    </cfRule>
    <cfRule type="cellIs" dxfId="563" priority="147" operator="equal">
      <formula>"Neutral"</formula>
    </cfRule>
    <cfRule type="cellIs" dxfId="562" priority="146" operator="equal">
      <formula>"Uncertain"</formula>
    </cfRule>
    <cfRule type="cellIs" dxfId="561" priority="145" operator="equal">
      <formula>"Minor Negative"</formula>
    </cfRule>
    <cfRule type="cellIs" dxfId="560" priority="144" operator="equal">
      <formula>"Significant Negative"</formula>
    </cfRule>
    <cfRule type="cellIs" dxfId="559" priority="149" operator="equal">
      <formula>"Significant Positive"</formula>
    </cfRule>
  </conditionalFormatting>
  <conditionalFormatting sqref="N58">
    <cfRule type="cellIs" dxfId="558" priority="25" operator="equal">
      <formula>"Significant Negative"</formula>
    </cfRule>
    <cfRule type="cellIs" dxfId="557" priority="27" operator="equal">
      <formula>"Uncertain"</formula>
    </cfRule>
    <cfRule type="cellIs" dxfId="556" priority="28" operator="equal">
      <formula>"Neutral"</formula>
    </cfRule>
    <cfRule type="cellIs" dxfId="555" priority="29" operator="equal">
      <formula>"Minor Positive"</formula>
    </cfRule>
    <cfRule type="cellIs" dxfId="554" priority="30" operator="equal">
      <formula>"Significant Positive"</formula>
    </cfRule>
    <cfRule type="cellIs" dxfId="553" priority="26" operator="equal">
      <formula>"Minor Negative"</formula>
    </cfRule>
  </conditionalFormatting>
  <conditionalFormatting sqref="N61">
    <cfRule type="cellIs" dxfId="552" priority="77" operator="equal">
      <formula>"Significant Positive"</formula>
    </cfRule>
    <cfRule type="cellIs" dxfId="551" priority="76" operator="equal">
      <formula>"Minor Positive"</formula>
    </cfRule>
    <cfRule type="cellIs" dxfId="550" priority="75" operator="equal">
      <formula>"Neutral"</formula>
    </cfRule>
    <cfRule type="cellIs" dxfId="549" priority="74" operator="equal">
      <formula>"Uncertain"</formula>
    </cfRule>
    <cfRule type="cellIs" dxfId="548" priority="73" operator="equal">
      <formula>"Minor Negative"</formula>
    </cfRule>
    <cfRule type="cellIs" dxfId="547" priority="72" operator="equal">
      <formula>"Significant Negative"</formula>
    </cfRule>
  </conditionalFormatting>
  <conditionalFormatting sqref="N69">
    <cfRule type="cellIs" dxfId="546" priority="31" operator="equal">
      <formula>"Significant Negative"</formula>
    </cfRule>
    <cfRule type="cellIs" dxfId="545" priority="36" operator="equal">
      <formula>"Significant Positive"</formula>
    </cfRule>
    <cfRule type="cellIs" dxfId="544" priority="35" operator="equal">
      <formula>"Minor Positive"</formula>
    </cfRule>
    <cfRule type="cellIs" dxfId="543" priority="34" operator="equal">
      <formula>"Neutral"</formula>
    </cfRule>
    <cfRule type="cellIs" dxfId="542" priority="33" operator="equal">
      <formula>"Uncertain"</formula>
    </cfRule>
    <cfRule type="cellIs" dxfId="541" priority="32" operator="equal">
      <formula>"Minor Negative"</formula>
    </cfRule>
  </conditionalFormatting>
  <conditionalFormatting sqref="N76">
    <cfRule type="cellIs" dxfId="540" priority="83" operator="equal">
      <formula>"Significant Positive"</formula>
    </cfRule>
    <cfRule type="cellIs" dxfId="539" priority="82" operator="equal">
      <formula>"Minor Positive"</formula>
    </cfRule>
    <cfRule type="cellIs" dxfId="538" priority="81" operator="equal">
      <formula>"Neutral"</formula>
    </cfRule>
    <cfRule type="cellIs" dxfId="537" priority="80" operator="equal">
      <formula>"Uncertain"</formula>
    </cfRule>
    <cfRule type="cellIs" dxfId="536" priority="79" operator="equal">
      <formula>"Minor Negative"</formula>
    </cfRule>
    <cfRule type="cellIs" dxfId="535" priority="78" operator="equal">
      <formula>"Significant Negative"</formula>
    </cfRule>
  </conditionalFormatting>
  <conditionalFormatting sqref="N81">
    <cfRule type="cellIs" dxfId="534" priority="85" operator="equal">
      <formula>"Minor Negative"</formula>
    </cfRule>
    <cfRule type="cellIs" dxfId="533" priority="86" operator="equal">
      <formula>"Uncertain"</formula>
    </cfRule>
    <cfRule type="cellIs" dxfId="532" priority="87" operator="equal">
      <formula>"Neutral"</formula>
    </cfRule>
    <cfRule type="cellIs" dxfId="531" priority="88" operator="equal">
      <formula>"Minor Positive"</formula>
    </cfRule>
    <cfRule type="cellIs" dxfId="530" priority="89" operator="equal">
      <formula>"Significant Positive"</formula>
    </cfRule>
    <cfRule type="cellIs" dxfId="529" priority="84" operator="equal">
      <formula>"Significant Negative"</formula>
    </cfRule>
  </conditionalFormatting>
  <conditionalFormatting sqref="N88">
    <cfRule type="cellIs" dxfId="528" priority="90" operator="equal">
      <formula>"Significant Negative"</formula>
    </cfRule>
    <cfRule type="cellIs" dxfId="527" priority="91" operator="equal">
      <formula>"Minor Negative"</formula>
    </cfRule>
    <cfRule type="cellIs" dxfId="526" priority="92" operator="equal">
      <formula>"Uncertain"</formula>
    </cfRule>
    <cfRule type="cellIs" dxfId="525" priority="94" operator="equal">
      <formula>"Minor Positive"</formula>
    </cfRule>
    <cfRule type="cellIs" dxfId="524" priority="95" operator="equal">
      <formula>"Significant Positive"</formula>
    </cfRule>
    <cfRule type="cellIs" dxfId="523" priority="93" operator="equal">
      <formula>"Neutral"</formula>
    </cfRule>
  </conditionalFormatting>
  <dataValidations count="9">
    <dataValidation type="list" allowBlank="1" showInputMessage="1" showErrorMessage="1" sqref="N12 N88:N91 N22:N80" xr:uid="{7566D3EC-9164-4CD7-8005-7E7E5E462B28}">
      <formula1>"Significant Positive,Minor Positive,Neutral,Uncertain,Minor Negative,Significant Negative"</formula1>
    </dataValidation>
    <dataValidation type="list" allowBlank="1" showInputMessage="1" showErrorMessage="1" sqref="L12 L22:L91" xr:uid="{EFCAEE32-E484-40FB-A8CE-D35020A28209}">
      <formula1>"Localised,District-wide,Regional,National,N/A"</formula1>
    </dataValidation>
    <dataValidation type="list" allowBlank="1" showInputMessage="1" showErrorMessage="1" sqref="K12 K22:K91" xr:uid="{6C5B4B0D-4437-4A21-967E-1F9E6C18635E}">
      <formula1>"Short(&lt;5yrs),Short/Medium,Medium(10yrs),Medium/Long,Long(20+yrs),N/A"</formula1>
    </dataValidation>
    <dataValidation type="list" allowBlank="1" showInputMessage="1" showErrorMessage="1" sqref="J12 J22:J91" xr:uid="{26B5F4C2-63BB-4E09-B6BC-4C6C2EAF0C9F}">
      <formula1>"Low,Medium,High,N/A"</formula1>
    </dataValidation>
    <dataValidation type="list" allowBlank="1" showInputMessage="1" showErrorMessage="1" sqref="I12:I91" xr:uid="{5057C2AD-B86D-45DA-B6C8-BD6C02D892A7}">
      <formula1>"Direct,Indirect,N/A"</formula1>
    </dataValidation>
    <dataValidation type="list" allowBlank="1" showInputMessage="1" showErrorMessage="1" sqref="M12:M91" xr:uid="{7535BDA4-4250-43D7-A9E1-DC259AE2965B}">
      <formula1>"Permanent/Irreversible,Permanant/Reversible,Temporary/Irreversible,Temporary/Reversible,N/A"</formula1>
    </dataValidation>
    <dataValidation type="list" allowBlank="1" showInputMessage="1" showErrorMessage="1" sqref="N81:N87" xr:uid="{C5B2A64E-27D5-4987-BD5F-F9198F042178}">
      <formula1>"Significant Positive,Minor Positive,Neitral,Uncertain,Minor Negative, Significant Negative"</formula1>
    </dataValidation>
    <dataValidation type="list" allowBlank="1" showInputMessage="1" showErrorMessage="1" sqref="P88:P91 P69:P75" xr:uid="{E0855BEB-E34B-4CE1-8E1C-A4C2A37A44EC}">
      <formula1>"Yes,No"</formula1>
    </dataValidation>
    <dataValidation type="list" allowBlank="1" showInputMessage="1" showErrorMessage="1" sqref="D12:D91" xr:uid="{F76BB9DF-0450-4747-84AD-F2CE0AF86CAD}">
      <formula1>"Yes, No"</formula1>
    </dataValidation>
  </dataValidations>
  <pageMargins left="0.7" right="0.7" top="0.75" bottom="0.75" header="0.3" footer="0.3"/>
  <pageSetup orientation="portrait" horizontalDpi="4294967293" verticalDpi="4294967293"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0B893-BD0C-4C47-AD54-036270C08DF5}">
  <sheetPr codeName="Sheet21"/>
  <dimension ref="A1:Z94"/>
  <sheetViews>
    <sheetView showGridLines="0" zoomScale="46"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4.54296875" style="113" bestFit="1" customWidth="1"/>
    <col min="12" max="12" width="16.1796875" style="113" bestFit="1" customWidth="1"/>
    <col min="13" max="13" width="22.81640625" style="113" bestFit="1" customWidth="1"/>
    <col min="14" max="14" width="20.1796875" style="113" bestFit="1" customWidth="1"/>
    <col min="15" max="15" width="84.453125" style="113" customWidth="1"/>
    <col min="16" max="16" width="16.54296875" style="113" customWidth="1"/>
    <col min="17" max="17" width="31.453125" style="113" customWidth="1"/>
    <col min="18" max="18" width="46.26953125" style="113" customWidth="1"/>
    <col min="19" max="19" width="30.4531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207</v>
      </c>
      <c r="D1" s="317"/>
      <c r="E1" s="114"/>
      <c r="F1" s="114"/>
      <c r="G1" s="114"/>
      <c r="H1" s="114"/>
      <c r="I1" s="115"/>
      <c r="J1" s="115"/>
      <c r="K1" s="115"/>
      <c r="M1" s="116"/>
      <c r="N1" s="116"/>
      <c r="O1" s="116"/>
    </row>
    <row r="2" spans="1:26" x14ac:dyDescent="0.6">
      <c r="A2" s="112" t="s">
        <v>31</v>
      </c>
      <c r="B2" s="118"/>
      <c r="C2" s="266" t="s">
        <v>905</v>
      </c>
      <c r="D2" s="266"/>
      <c r="E2" s="119"/>
      <c r="F2" s="119"/>
      <c r="G2" s="119"/>
      <c r="H2" s="119"/>
      <c r="M2" s="120"/>
      <c r="N2" s="120"/>
      <c r="O2" s="120"/>
    </row>
    <row r="3" spans="1:26" x14ac:dyDescent="0.6">
      <c r="A3" s="121" t="s">
        <v>32</v>
      </c>
      <c r="B3" s="122"/>
      <c r="C3" s="267" t="s">
        <v>906</v>
      </c>
      <c r="D3" s="267"/>
      <c r="E3" s="119"/>
      <c r="F3" s="119"/>
      <c r="G3" s="119"/>
      <c r="H3" s="119"/>
      <c r="M3" s="120"/>
      <c r="N3" s="120"/>
      <c r="O3" s="120"/>
    </row>
    <row r="4" spans="1:26" x14ac:dyDescent="0.6">
      <c r="A4" s="123" t="s">
        <v>33</v>
      </c>
      <c r="B4" s="124"/>
      <c r="C4" s="318" t="s">
        <v>907</v>
      </c>
      <c r="D4" s="318"/>
      <c r="E4" s="125"/>
      <c r="F4" s="125"/>
      <c r="G4" s="125"/>
      <c r="H4" s="125"/>
      <c r="M4" s="120"/>
      <c r="N4" s="120"/>
      <c r="O4" s="120"/>
    </row>
    <row r="5" spans="1:26" x14ac:dyDescent="0.6">
      <c r="A5" s="121" t="s">
        <v>34</v>
      </c>
      <c r="B5" s="124"/>
      <c r="C5" s="319">
        <v>0.69</v>
      </c>
      <c r="D5" s="320"/>
      <c r="E5" s="125"/>
      <c r="F5" s="125"/>
      <c r="G5" s="125"/>
      <c r="H5" s="125"/>
      <c r="M5" s="120"/>
      <c r="N5" s="120"/>
      <c r="O5" s="120"/>
    </row>
    <row r="6" spans="1:26" ht="92.15" customHeight="1" x14ac:dyDescent="0.6">
      <c r="A6" s="121" t="s">
        <v>35</v>
      </c>
      <c r="B6" s="124"/>
      <c r="C6" s="319" t="s">
        <v>908</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25" t="s">
        <v>306</v>
      </c>
      <c r="J12" s="325" t="s">
        <v>307</v>
      </c>
      <c r="K12" s="325" t="s">
        <v>323</v>
      </c>
      <c r="L12" s="325" t="s">
        <v>309</v>
      </c>
      <c r="M12" s="325" t="s">
        <v>909</v>
      </c>
      <c r="N12" s="268" t="s">
        <v>311</v>
      </c>
      <c r="O12" s="265" t="s">
        <v>910</v>
      </c>
      <c r="P12" s="304" t="s">
        <v>304</v>
      </c>
      <c r="Q12" s="269"/>
      <c r="R12" s="269"/>
      <c r="S12" s="323"/>
      <c r="V12" s="256">
        <f>MATCH(C1, RAG!$B$1:B$55, 0)</f>
        <v>40</v>
      </c>
      <c r="Z12" s="113" t="str">
        <f>IF(R12&gt;0,B12&amp;":"&amp;R12&amp;"
","")</f>
        <v/>
      </c>
    </row>
    <row r="13" spans="1:26" ht="52" x14ac:dyDescent="0.6">
      <c r="A13" s="290"/>
      <c r="B13" s="315"/>
      <c r="C13" s="134" t="s">
        <v>313</v>
      </c>
      <c r="D13" s="134" t="s">
        <v>304</v>
      </c>
      <c r="E13" s="293"/>
      <c r="F13" s="284"/>
      <c r="G13" s="284"/>
      <c r="H13" s="284"/>
      <c r="I13" s="326"/>
      <c r="J13" s="326"/>
      <c r="K13" s="326"/>
      <c r="L13" s="326"/>
      <c r="M13" s="326"/>
      <c r="N13" s="293"/>
      <c r="O13" s="266"/>
      <c r="P13" s="305"/>
      <c r="Q13" s="270"/>
      <c r="R13" s="270"/>
      <c r="S13" s="323"/>
      <c r="V13" s="257"/>
    </row>
    <row r="14" spans="1:26" x14ac:dyDescent="0.6">
      <c r="A14" s="290"/>
      <c r="B14" s="315"/>
      <c r="C14" s="134" t="s">
        <v>314</v>
      </c>
      <c r="D14" s="134" t="s">
        <v>304</v>
      </c>
      <c r="E14" s="293"/>
      <c r="F14" s="284"/>
      <c r="G14" s="284"/>
      <c r="H14" s="284"/>
      <c r="I14" s="326"/>
      <c r="J14" s="326"/>
      <c r="K14" s="326"/>
      <c r="L14" s="326"/>
      <c r="M14" s="326"/>
      <c r="N14" s="293"/>
      <c r="O14" s="266"/>
      <c r="P14" s="305"/>
      <c r="Q14" s="270"/>
      <c r="R14" s="270"/>
      <c r="S14" s="323"/>
      <c r="V14" s="257"/>
    </row>
    <row r="15" spans="1:26" ht="52" x14ac:dyDescent="0.6">
      <c r="A15" s="290"/>
      <c r="B15" s="315"/>
      <c r="C15" s="134" t="s">
        <v>315</v>
      </c>
      <c r="D15" s="134" t="s">
        <v>304</v>
      </c>
      <c r="E15" s="293"/>
      <c r="F15" s="284"/>
      <c r="G15" s="284"/>
      <c r="H15" s="284"/>
      <c r="I15" s="326"/>
      <c r="J15" s="326"/>
      <c r="K15" s="326"/>
      <c r="L15" s="326"/>
      <c r="M15" s="326"/>
      <c r="N15" s="293"/>
      <c r="O15" s="266"/>
      <c r="P15" s="305"/>
      <c r="Q15" s="270"/>
      <c r="R15" s="270"/>
      <c r="S15" s="323"/>
      <c r="V15" s="257"/>
    </row>
    <row r="16" spans="1:26" ht="52" x14ac:dyDescent="0.6">
      <c r="A16" s="290"/>
      <c r="B16" s="315"/>
      <c r="C16" s="134" t="s">
        <v>316</v>
      </c>
      <c r="D16" s="134" t="s">
        <v>305</v>
      </c>
      <c r="E16" s="293"/>
      <c r="F16" s="284"/>
      <c r="G16" s="284"/>
      <c r="H16" s="284"/>
      <c r="I16" s="326"/>
      <c r="J16" s="326"/>
      <c r="K16" s="326"/>
      <c r="L16" s="326"/>
      <c r="M16" s="326"/>
      <c r="N16" s="293"/>
      <c r="O16" s="266"/>
      <c r="P16" s="305"/>
      <c r="Q16" s="270"/>
      <c r="R16" s="270"/>
      <c r="S16" s="323"/>
      <c r="V16" s="257"/>
    </row>
    <row r="17" spans="1:26" x14ac:dyDescent="0.6">
      <c r="A17" s="290"/>
      <c r="B17" s="315"/>
      <c r="C17" s="134" t="s">
        <v>317</v>
      </c>
      <c r="D17" s="134" t="s">
        <v>305</v>
      </c>
      <c r="E17" s="293"/>
      <c r="F17" s="284"/>
      <c r="G17" s="284"/>
      <c r="H17" s="284"/>
      <c r="I17" s="326"/>
      <c r="J17" s="326"/>
      <c r="K17" s="326"/>
      <c r="L17" s="326"/>
      <c r="M17" s="326"/>
      <c r="N17" s="293"/>
      <c r="O17" s="266"/>
      <c r="P17" s="305"/>
      <c r="Q17" s="270"/>
      <c r="R17" s="270"/>
      <c r="S17" s="323"/>
      <c r="V17" s="257"/>
    </row>
    <row r="18" spans="1:26" ht="52" x14ac:dyDescent="0.6">
      <c r="A18" s="290"/>
      <c r="B18" s="315"/>
      <c r="C18" s="134" t="s">
        <v>318</v>
      </c>
      <c r="D18" s="134" t="s">
        <v>305</v>
      </c>
      <c r="E18" s="293"/>
      <c r="F18" s="284"/>
      <c r="G18" s="284"/>
      <c r="H18" s="284"/>
      <c r="I18" s="326"/>
      <c r="J18" s="326"/>
      <c r="K18" s="326"/>
      <c r="L18" s="326"/>
      <c r="M18" s="326"/>
      <c r="N18" s="293"/>
      <c r="O18" s="266"/>
      <c r="P18" s="305"/>
      <c r="Q18" s="270"/>
      <c r="R18" s="270"/>
      <c r="S18" s="323"/>
      <c r="V18" s="257"/>
    </row>
    <row r="19" spans="1:26" ht="52" x14ac:dyDescent="0.6">
      <c r="A19" s="290"/>
      <c r="B19" s="315"/>
      <c r="C19" s="134" t="s">
        <v>319</v>
      </c>
      <c r="D19" s="134" t="s">
        <v>304</v>
      </c>
      <c r="E19" s="293"/>
      <c r="F19" s="284"/>
      <c r="G19" s="284"/>
      <c r="H19" s="284"/>
      <c r="I19" s="326"/>
      <c r="J19" s="326"/>
      <c r="K19" s="326"/>
      <c r="L19" s="326"/>
      <c r="M19" s="326"/>
      <c r="N19" s="293"/>
      <c r="O19" s="266"/>
      <c r="P19" s="305"/>
      <c r="Q19" s="270"/>
      <c r="R19" s="270"/>
      <c r="S19" s="323"/>
      <c r="V19" s="257"/>
    </row>
    <row r="20" spans="1:26" ht="78" x14ac:dyDescent="0.6">
      <c r="A20" s="290"/>
      <c r="B20" s="315"/>
      <c r="C20" s="134" t="s">
        <v>320</v>
      </c>
      <c r="D20" s="134" t="s">
        <v>304</v>
      </c>
      <c r="E20" s="293"/>
      <c r="F20" s="284"/>
      <c r="G20" s="284"/>
      <c r="H20" s="284"/>
      <c r="I20" s="326"/>
      <c r="J20" s="326"/>
      <c r="K20" s="326"/>
      <c r="L20" s="326"/>
      <c r="M20" s="326"/>
      <c r="N20" s="293"/>
      <c r="O20" s="266"/>
      <c r="P20" s="305"/>
      <c r="Q20" s="270"/>
      <c r="R20" s="270"/>
      <c r="S20" s="323"/>
      <c r="V20" s="257"/>
    </row>
    <row r="21" spans="1:26" ht="52.5" thickBot="1" x14ac:dyDescent="0.65">
      <c r="A21" s="291"/>
      <c r="B21" s="316"/>
      <c r="C21" s="135" t="s">
        <v>321</v>
      </c>
      <c r="D21" s="134" t="s">
        <v>305</v>
      </c>
      <c r="E21" s="294"/>
      <c r="F21" s="285"/>
      <c r="G21" s="285"/>
      <c r="H21" s="285"/>
      <c r="I21" s="327"/>
      <c r="J21" s="327"/>
      <c r="K21" s="327"/>
      <c r="L21" s="327"/>
      <c r="M21" s="327"/>
      <c r="N21" s="294"/>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1</v>
      </c>
      <c r="H22" s="283">
        <f ca="1">COUNTIFS(INDIRECT("RAG!$C$"&amp;$V12&amp;":$BB$"&amp;$V12),H$11,RAG!$C$3:$BB$3,$B22)</f>
        <v>0</v>
      </c>
      <c r="I22" s="325" t="s">
        <v>306</v>
      </c>
      <c r="J22" s="292" t="s">
        <v>307</v>
      </c>
      <c r="K22" s="292" t="s">
        <v>323</v>
      </c>
      <c r="L22" s="292" t="s">
        <v>309</v>
      </c>
      <c r="M22" s="292" t="s">
        <v>310</v>
      </c>
      <c r="N22" s="250" t="s">
        <v>279</v>
      </c>
      <c r="O22" s="265" t="s">
        <v>911</v>
      </c>
      <c r="P22" s="304" t="s">
        <v>304</v>
      </c>
      <c r="Q22" s="269"/>
      <c r="R22" s="269"/>
      <c r="S22" s="323"/>
      <c r="V22" s="256"/>
      <c r="Z22" s="113" t="str">
        <f>IF(R22&gt;0,B22&amp;":"&amp;R22&amp;"
","")</f>
        <v/>
      </c>
    </row>
    <row r="23" spans="1:26" ht="299.5" customHeight="1" thickBot="1" x14ac:dyDescent="0.65">
      <c r="A23" s="280"/>
      <c r="B23" s="261"/>
      <c r="C23" s="135" t="s">
        <v>325</v>
      </c>
      <c r="D23" s="134" t="s">
        <v>304</v>
      </c>
      <c r="E23" s="294"/>
      <c r="F23" s="285"/>
      <c r="G23" s="285"/>
      <c r="H23" s="285"/>
      <c r="I23" s="326"/>
      <c r="J23" s="294"/>
      <c r="K23" s="294"/>
      <c r="L23" s="294"/>
      <c r="M23" s="294"/>
      <c r="N23" s="268"/>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250" t="s">
        <v>306</v>
      </c>
      <c r="J24" s="250" t="s">
        <v>307</v>
      </c>
      <c r="K24" s="250" t="s">
        <v>308</v>
      </c>
      <c r="L24" s="250" t="s">
        <v>309</v>
      </c>
      <c r="M24" s="250" t="s">
        <v>310</v>
      </c>
      <c r="N24" s="250" t="s">
        <v>311</v>
      </c>
      <c r="O24" s="265" t="s">
        <v>912</v>
      </c>
      <c r="P24" s="304" t="s">
        <v>304</v>
      </c>
      <c r="Q24" s="269"/>
      <c r="R24" s="269"/>
      <c r="S24" s="323"/>
      <c r="V24" s="256"/>
      <c r="Z24" s="113" t="str">
        <f>IF(R24&gt;0,B24&amp;":"&amp;R24&amp;"
","")</f>
        <v/>
      </c>
    </row>
    <row r="25" spans="1:26" ht="52" x14ac:dyDescent="0.6">
      <c r="A25" s="290"/>
      <c r="B25" s="260"/>
      <c r="C25" s="137" t="s">
        <v>328</v>
      </c>
      <c r="D25" s="134" t="s">
        <v>304</v>
      </c>
      <c r="E25" s="277"/>
      <c r="F25" s="260"/>
      <c r="G25" s="260"/>
      <c r="H25" s="260"/>
      <c r="I25" s="251"/>
      <c r="J25" s="251"/>
      <c r="K25" s="251"/>
      <c r="L25" s="251"/>
      <c r="M25" s="251"/>
      <c r="N25" s="251"/>
      <c r="O25" s="266"/>
      <c r="P25" s="305"/>
      <c r="Q25" s="270"/>
      <c r="R25" s="270"/>
      <c r="S25" s="323"/>
      <c r="V25" s="257"/>
    </row>
    <row r="26" spans="1:26" ht="52" x14ac:dyDescent="0.6">
      <c r="A26" s="290"/>
      <c r="B26" s="260"/>
      <c r="C26" s="137" t="s">
        <v>329</v>
      </c>
      <c r="D26" s="134" t="s">
        <v>305</v>
      </c>
      <c r="E26" s="277"/>
      <c r="F26" s="260"/>
      <c r="G26" s="260"/>
      <c r="H26" s="260"/>
      <c r="I26" s="251"/>
      <c r="J26" s="251"/>
      <c r="K26" s="251"/>
      <c r="L26" s="251"/>
      <c r="M26" s="251"/>
      <c r="N26" s="251"/>
      <c r="O26" s="266"/>
      <c r="P26" s="305"/>
      <c r="Q26" s="270"/>
      <c r="R26" s="270"/>
      <c r="S26" s="323"/>
      <c r="V26" s="257"/>
    </row>
    <row r="27" spans="1:26" ht="52" x14ac:dyDescent="0.6">
      <c r="A27" s="290"/>
      <c r="B27" s="260"/>
      <c r="C27" s="137" t="s">
        <v>330</v>
      </c>
      <c r="D27" s="134" t="s">
        <v>304</v>
      </c>
      <c r="E27" s="277"/>
      <c r="F27" s="260"/>
      <c r="G27" s="260"/>
      <c r="H27" s="260"/>
      <c r="I27" s="251"/>
      <c r="J27" s="251"/>
      <c r="K27" s="251"/>
      <c r="L27" s="251"/>
      <c r="M27" s="251"/>
      <c r="N27" s="251"/>
      <c r="O27" s="266"/>
      <c r="P27" s="305"/>
      <c r="Q27" s="270"/>
      <c r="R27" s="270"/>
      <c r="S27" s="323"/>
      <c r="V27" s="257"/>
    </row>
    <row r="28" spans="1:26" ht="52" x14ac:dyDescent="0.6">
      <c r="A28" s="290"/>
      <c r="B28" s="260"/>
      <c r="C28" s="137" t="s">
        <v>331</v>
      </c>
      <c r="D28" s="134" t="s">
        <v>304</v>
      </c>
      <c r="E28" s="277"/>
      <c r="F28" s="260"/>
      <c r="G28" s="260"/>
      <c r="H28" s="260"/>
      <c r="I28" s="251"/>
      <c r="J28" s="251"/>
      <c r="K28" s="251"/>
      <c r="L28" s="251"/>
      <c r="M28" s="251"/>
      <c r="N28" s="251"/>
      <c r="O28" s="266"/>
      <c r="P28" s="305"/>
      <c r="Q28" s="270"/>
      <c r="R28" s="270"/>
      <c r="S28" s="323"/>
      <c r="V28" s="257"/>
    </row>
    <row r="29" spans="1:26" ht="104" x14ac:dyDescent="0.6">
      <c r="A29" s="290"/>
      <c r="B29" s="260"/>
      <c r="C29" s="137" t="s">
        <v>332</v>
      </c>
      <c r="D29" s="134" t="s">
        <v>304</v>
      </c>
      <c r="E29" s="277"/>
      <c r="F29" s="260"/>
      <c r="G29" s="260"/>
      <c r="H29" s="260"/>
      <c r="I29" s="251"/>
      <c r="J29" s="251"/>
      <c r="K29" s="251"/>
      <c r="L29" s="251"/>
      <c r="M29" s="251"/>
      <c r="N29" s="251"/>
      <c r="O29" s="266"/>
      <c r="P29" s="305"/>
      <c r="Q29" s="270"/>
      <c r="R29" s="270"/>
      <c r="S29" s="323"/>
      <c r="V29" s="257"/>
    </row>
    <row r="30" spans="1:26" ht="52" x14ac:dyDescent="0.6">
      <c r="A30" s="290"/>
      <c r="B30" s="260"/>
      <c r="C30" s="137" t="s">
        <v>333</v>
      </c>
      <c r="D30" s="134" t="s">
        <v>304</v>
      </c>
      <c r="E30" s="277"/>
      <c r="F30" s="260"/>
      <c r="G30" s="260"/>
      <c r="H30" s="260"/>
      <c r="I30" s="251"/>
      <c r="J30" s="251"/>
      <c r="K30" s="251"/>
      <c r="L30" s="251"/>
      <c r="M30" s="251"/>
      <c r="N30" s="251"/>
      <c r="O30" s="266"/>
      <c r="P30" s="305"/>
      <c r="Q30" s="270"/>
      <c r="R30" s="270"/>
      <c r="S30" s="323"/>
      <c r="V30" s="257"/>
    </row>
    <row r="31" spans="1:26" ht="78.5" thickBot="1" x14ac:dyDescent="0.65">
      <c r="A31" s="291"/>
      <c r="B31" s="261"/>
      <c r="C31" s="138" t="s">
        <v>334</v>
      </c>
      <c r="D31" s="134" t="s">
        <v>304</v>
      </c>
      <c r="E31" s="278"/>
      <c r="F31" s="261"/>
      <c r="G31" s="261"/>
      <c r="H31" s="261"/>
      <c r="I31" s="268"/>
      <c r="J31" s="268"/>
      <c r="K31" s="268"/>
      <c r="L31" s="268"/>
      <c r="M31" s="268"/>
      <c r="N31" s="268"/>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50" t="s">
        <v>306</v>
      </c>
      <c r="J32" s="250" t="s">
        <v>307</v>
      </c>
      <c r="K32" s="250" t="s">
        <v>308</v>
      </c>
      <c r="L32" s="250" t="s">
        <v>309</v>
      </c>
      <c r="M32" s="250" t="s">
        <v>310</v>
      </c>
      <c r="N32" s="250" t="s">
        <v>279</v>
      </c>
      <c r="O32" s="265" t="s">
        <v>913</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51"/>
      <c r="J33" s="251"/>
      <c r="K33" s="251"/>
      <c r="L33" s="251"/>
      <c r="M33" s="251"/>
      <c r="N33" s="251"/>
      <c r="O33" s="266"/>
      <c r="P33" s="305"/>
      <c r="Q33" s="254"/>
      <c r="R33" s="254"/>
      <c r="S33" s="323"/>
      <c r="V33" s="257"/>
    </row>
    <row r="34" spans="1:26" ht="52" x14ac:dyDescent="0.6">
      <c r="A34" s="290"/>
      <c r="B34" s="260"/>
      <c r="C34" s="140" t="s">
        <v>339</v>
      </c>
      <c r="D34" s="134" t="s">
        <v>305</v>
      </c>
      <c r="E34" s="277"/>
      <c r="F34" s="260"/>
      <c r="G34" s="260"/>
      <c r="H34" s="260"/>
      <c r="I34" s="251"/>
      <c r="J34" s="251"/>
      <c r="K34" s="251"/>
      <c r="L34" s="251"/>
      <c r="M34" s="251"/>
      <c r="N34" s="251"/>
      <c r="O34" s="266"/>
      <c r="P34" s="305"/>
      <c r="Q34" s="254"/>
      <c r="R34" s="254"/>
      <c r="S34" s="323"/>
      <c r="V34" s="257"/>
    </row>
    <row r="35" spans="1:26" ht="52" x14ac:dyDescent="0.6">
      <c r="A35" s="290"/>
      <c r="B35" s="260"/>
      <c r="C35" s="140" t="s">
        <v>340</v>
      </c>
      <c r="D35" s="134" t="s">
        <v>304</v>
      </c>
      <c r="E35" s="277"/>
      <c r="F35" s="260"/>
      <c r="G35" s="260"/>
      <c r="H35" s="260"/>
      <c r="I35" s="251"/>
      <c r="J35" s="251"/>
      <c r="K35" s="251"/>
      <c r="L35" s="251"/>
      <c r="M35" s="251"/>
      <c r="N35" s="251"/>
      <c r="O35" s="266"/>
      <c r="P35" s="305"/>
      <c r="Q35" s="254"/>
      <c r="R35" s="254"/>
      <c r="S35" s="323"/>
      <c r="V35" s="257"/>
    </row>
    <row r="36" spans="1:26" ht="52" x14ac:dyDescent="0.6">
      <c r="A36" s="290"/>
      <c r="B36" s="260"/>
      <c r="C36" s="140" t="s">
        <v>341</v>
      </c>
      <c r="D36" s="134" t="s">
        <v>305</v>
      </c>
      <c r="E36" s="277"/>
      <c r="F36" s="260"/>
      <c r="G36" s="260"/>
      <c r="H36" s="260"/>
      <c r="I36" s="251"/>
      <c r="J36" s="251"/>
      <c r="K36" s="251"/>
      <c r="L36" s="251"/>
      <c r="M36" s="251"/>
      <c r="N36" s="251"/>
      <c r="O36" s="266"/>
      <c r="P36" s="305"/>
      <c r="Q36" s="254"/>
      <c r="R36" s="254"/>
      <c r="S36" s="323"/>
      <c r="V36" s="257"/>
    </row>
    <row r="37" spans="1:26" x14ac:dyDescent="0.6">
      <c r="A37" s="290"/>
      <c r="B37" s="260"/>
      <c r="C37" s="140" t="s">
        <v>342</v>
      </c>
      <c r="D37" s="134" t="s">
        <v>304</v>
      </c>
      <c r="E37" s="277"/>
      <c r="F37" s="260"/>
      <c r="G37" s="260"/>
      <c r="H37" s="260"/>
      <c r="I37" s="251"/>
      <c r="J37" s="251"/>
      <c r="K37" s="251"/>
      <c r="L37" s="251"/>
      <c r="M37" s="251"/>
      <c r="N37" s="251"/>
      <c r="O37" s="266"/>
      <c r="P37" s="305"/>
      <c r="Q37" s="254"/>
      <c r="R37" s="254"/>
      <c r="S37" s="323"/>
      <c r="V37" s="257"/>
    </row>
    <row r="38" spans="1:26" ht="52" x14ac:dyDescent="0.6">
      <c r="A38" s="290"/>
      <c r="B38" s="260"/>
      <c r="C38" s="140" t="s">
        <v>343</v>
      </c>
      <c r="D38" s="134" t="s">
        <v>304</v>
      </c>
      <c r="E38" s="277"/>
      <c r="F38" s="260"/>
      <c r="G38" s="260"/>
      <c r="H38" s="260"/>
      <c r="I38" s="251"/>
      <c r="J38" s="251"/>
      <c r="K38" s="251"/>
      <c r="L38" s="251"/>
      <c r="M38" s="251"/>
      <c r="N38" s="251"/>
      <c r="O38" s="266"/>
      <c r="P38" s="305"/>
      <c r="Q38" s="254"/>
      <c r="R38" s="254"/>
      <c r="S38" s="323"/>
      <c r="V38" s="257"/>
    </row>
    <row r="39" spans="1:26" ht="52.5" thickBot="1" x14ac:dyDescent="0.65">
      <c r="A39" s="291"/>
      <c r="B39" s="261"/>
      <c r="C39" s="141" t="s">
        <v>344</v>
      </c>
      <c r="D39" s="134" t="s">
        <v>304</v>
      </c>
      <c r="E39" s="278"/>
      <c r="F39" s="261"/>
      <c r="G39" s="261"/>
      <c r="H39" s="261"/>
      <c r="I39" s="268"/>
      <c r="J39" s="268"/>
      <c r="K39" s="268"/>
      <c r="L39" s="268"/>
      <c r="M39" s="268"/>
      <c r="N39" s="268"/>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50" t="s">
        <v>306</v>
      </c>
      <c r="J40" s="250" t="s">
        <v>307</v>
      </c>
      <c r="K40" s="250" t="s">
        <v>346</v>
      </c>
      <c r="L40" s="250" t="s">
        <v>309</v>
      </c>
      <c r="M40" s="250" t="s">
        <v>310</v>
      </c>
      <c r="N40" s="250" t="s">
        <v>311</v>
      </c>
      <c r="O40" s="265" t="s">
        <v>914</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51"/>
      <c r="J41" s="251"/>
      <c r="K41" s="251"/>
      <c r="L41" s="251"/>
      <c r="M41" s="251"/>
      <c r="N41" s="251"/>
      <c r="O41" s="266"/>
      <c r="P41" s="251"/>
      <c r="Q41" s="254"/>
      <c r="R41" s="254"/>
      <c r="S41" s="323"/>
      <c r="V41" s="257"/>
    </row>
    <row r="42" spans="1:26" ht="52" x14ac:dyDescent="0.6">
      <c r="A42" s="290"/>
      <c r="B42" s="260"/>
      <c r="C42" s="137" t="s">
        <v>349</v>
      </c>
      <c r="D42" s="134" t="s">
        <v>305</v>
      </c>
      <c r="E42" s="277"/>
      <c r="F42" s="260"/>
      <c r="G42" s="260"/>
      <c r="H42" s="260"/>
      <c r="I42" s="251"/>
      <c r="J42" s="251"/>
      <c r="K42" s="251"/>
      <c r="L42" s="251"/>
      <c r="M42" s="251"/>
      <c r="N42" s="251"/>
      <c r="O42" s="266"/>
      <c r="P42" s="251"/>
      <c r="Q42" s="254"/>
      <c r="R42" s="254"/>
      <c r="S42" s="323"/>
      <c r="V42" s="257"/>
    </row>
    <row r="43" spans="1:26" ht="78" x14ac:dyDescent="0.6">
      <c r="A43" s="290"/>
      <c r="B43" s="260"/>
      <c r="C43" s="137" t="s">
        <v>350</v>
      </c>
      <c r="D43" s="134" t="s">
        <v>304</v>
      </c>
      <c r="E43" s="277"/>
      <c r="F43" s="260"/>
      <c r="G43" s="260"/>
      <c r="H43" s="260"/>
      <c r="I43" s="251"/>
      <c r="J43" s="251"/>
      <c r="K43" s="251"/>
      <c r="L43" s="251"/>
      <c r="M43" s="251"/>
      <c r="N43" s="251"/>
      <c r="O43" s="266"/>
      <c r="P43" s="251"/>
      <c r="Q43" s="254"/>
      <c r="R43" s="254"/>
      <c r="S43" s="323"/>
      <c r="V43" s="257"/>
    </row>
    <row r="44" spans="1:26" ht="104" x14ac:dyDescent="0.6">
      <c r="A44" s="290"/>
      <c r="B44" s="260"/>
      <c r="C44" s="137" t="s">
        <v>351</v>
      </c>
      <c r="D44" s="134" t="s">
        <v>304</v>
      </c>
      <c r="E44" s="277"/>
      <c r="F44" s="260"/>
      <c r="G44" s="260"/>
      <c r="H44" s="260"/>
      <c r="I44" s="251"/>
      <c r="J44" s="251"/>
      <c r="K44" s="251"/>
      <c r="L44" s="251"/>
      <c r="M44" s="251"/>
      <c r="N44" s="251"/>
      <c r="O44" s="266"/>
      <c r="P44" s="251"/>
      <c r="Q44" s="254"/>
      <c r="R44" s="254"/>
      <c r="S44" s="323"/>
      <c r="V44" s="257"/>
    </row>
    <row r="45" spans="1:26" ht="52.5" thickBot="1" x14ac:dyDescent="0.65">
      <c r="A45" s="291"/>
      <c r="B45" s="261"/>
      <c r="C45" s="138" t="s">
        <v>352</v>
      </c>
      <c r="D45" s="134" t="s">
        <v>304</v>
      </c>
      <c r="E45" s="278"/>
      <c r="F45" s="261"/>
      <c r="G45" s="261"/>
      <c r="H45" s="261"/>
      <c r="I45" s="268"/>
      <c r="J45" s="268"/>
      <c r="K45" s="268"/>
      <c r="L45" s="268"/>
      <c r="M45" s="268"/>
      <c r="N45" s="268"/>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1</v>
      </c>
      <c r="G46" s="259">
        <f ca="1">COUNTIFS(INDIRECT("RAG!$C$"&amp;$V12&amp;":$BB$"&amp;$V12),G$11,RAG!$C$3:$BB$3,$B46)</f>
        <v>0</v>
      </c>
      <c r="H46" s="259">
        <f ca="1">COUNTIFS(INDIRECT("RAG!$C$"&amp;$V12&amp;":$BB$"&amp;$V12),H$11,RAG!$C$3:$BB$3,$B46)</f>
        <v>6</v>
      </c>
      <c r="I46" s="250" t="s">
        <v>306</v>
      </c>
      <c r="J46" s="250" t="s">
        <v>307</v>
      </c>
      <c r="K46" s="250" t="s">
        <v>308</v>
      </c>
      <c r="L46" s="250" t="s">
        <v>309</v>
      </c>
      <c r="M46" s="250" t="s">
        <v>310</v>
      </c>
      <c r="N46" s="250" t="s">
        <v>311</v>
      </c>
      <c r="O46" s="265" t="s">
        <v>915</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51"/>
      <c r="J47" s="251"/>
      <c r="K47" s="251"/>
      <c r="L47" s="251"/>
      <c r="M47" s="251"/>
      <c r="N47" s="251"/>
      <c r="O47" s="266"/>
      <c r="P47" s="305"/>
      <c r="Q47" s="254"/>
      <c r="R47" s="254"/>
      <c r="S47" s="323"/>
      <c r="V47" s="257"/>
    </row>
    <row r="48" spans="1:26" ht="52" x14ac:dyDescent="0.6">
      <c r="A48" s="290"/>
      <c r="B48" s="260"/>
      <c r="C48" s="137" t="s">
        <v>356</v>
      </c>
      <c r="D48" s="134" t="s">
        <v>305</v>
      </c>
      <c r="E48" s="277"/>
      <c r="F48" s="260"/>
      <c r="G48" s="260"/>
      <c r="H48" s="260"/>
      <c r="I48" s="251"/>
      <c r="J48" s="251"/>
      <c r="K48" s="251"/>
      <c r="L48" s="251"/>
      <c r="M48" s="251"/>
      <c r="N48" s="251"/>
      <c r="O48" s="266"/>
      <c r="P48" s="305"/>
      <c r="Q48" s="254"/>
      <c r="R48" s="254"/>
      <c r="S48" s="323"/>
      <c r="V48" s="257"/>
    </row>
    <row r="49" spans="1:26" ht="52" x14ac:dyDescent="0.6">
      <c r="A49" s="290"/>
      <c r="B49" s="260"/>
      <c r="C49" s="137" t="s">
        <v>357</v>
      </c>
      <c r="D49" s="134" t="s">
        <v>304</v>
      </c>
      <c r="E49" s="277"/>
      <c r="F49" s="260"/>
      <c r="G49" s="260"/>
      <c r="H49" s="260"/>
      <c r="I49" s="251"/>
      <c r="J49" s="251"/>
      <c r="K49" s="251"/>
      <c r="L49" s="251"/>
      <c r="M49" s="251"/>
      <c r="N49" s="251"/>
      <c r="O49" s="266"/>
      <c r="P49" s="305"/>
      <c r="Q49" s="254"/>
      <c r="R49" s="254"/>
      <c r="S49" s="323"/>
      <c r="V49" s="257"/>
    </row>
    <row r="50" spans="1:26" ht="349.4" customHeight="1" thickBot="1" x14ac:dyDescent="0.65">
      <c r="A50" s="291"/>
      <c r="B50" s="261"/>
      <c r="C50" s="138" t="s">
        <v>358</v>
      </c>
      <c r="D50" s="134" t="s">
        <v>304</v>
      </c>
      <c r="E50" s="278"/>
      <c r="F50" s="261"/>
      <c r="G50" s="261"/>
      <c r="H50" s="261"/>
      <c r="I50" s="268"/>
      <c r="J50" s="268"/>
      <c r="K50" s="268"/>
      <c r="L50" s="268"/>
      <c r="M50" s="268"/>
      <c r="N50" s="268"/>
      <c r="O50" s="267"/>
      <c r="P50" s="306"/>
      <c r="Q50" s="282"/>
      <c r="R50" s="282"/>
      <c r="S50" s="323"/>
      <c r="V50" s="272"/>
    </row>
    <row r="51" spans="1:26" ht="349.4" customHeight="1" x14ac:dyDescent="0.6">
      <c r="A51" s="289" t="s">
        <v>95</v>
      </c>
      <c r="B51" s="259" t="s">
        <v>120</v>
      </c>
      <c r="C51" s="136" t="s">
        <v>359</v>
      </c>
      <c r="D51" s="133" t="s">
        <v>305</v>
      </c>
      <c r="E51" s="276" t="s">
        <v>305</v>
      </c>
      <c r="F51" s="259">
        <f ca="1">COUNTIFS(INDIRECT("RAG!$C$"&amp;$V12&amp;":$BB$"&amp;$V12),F$11,RAG!$C$3:$BB$3,$B51)</f>
        <v>0</v>
      </c>
      <c r="G51" s="259">
        <f ca="1">COUNTIFS(INDIRECT("RAG!$C$"&amp;$V12&amp;":$BB$"&amp;$V12),G$11,RAG!$C$3:$BB$3,$B51)</f>
        <v>0</v>
      </c>
      <c r="H51" s="259">
        <f ca="1">COUNTIFS(INDIRECT("RAG!$C$"&amp;$V12&amp;":$BB$"&amp;$V12),H$11,RAG!$C$3:$BB$3,$B51)</f>
        <v>4</v>
      </c>
      <c r="I51" s="292" t="s">
        <v>249</v>
      </c>
      <c r="J51" s="292" t="s">
        <v>249</v>
      </c>
      <c r="K51" s="292" t="s">
        <v>249</v>
      </c>
      <c r="L51" s="292" t="s">
        <v>249</v>
      </c>
      <c r="M51" s="292" t="s">
        <v>249</v>
      </c>
      <c r="N51" s="292" t="s">
        <v>280</v>
      </c>
      <c r="O51" s="286" t="s">
        <v>779</v>
      </c>
      <c r="P51" s="292"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107.5" customHeight="1" thickBot="1" x14ac:dyDescent="0.65">
      <c r="A52" s="291"/>
      <c r="B52" s="261"/>
      <c r="C52" s="138" t="s">
        <v>362</v>
      </c>
      <c r="D52" s="134" t="s">
        <v>305</v>
      </c>
      <c r="E52" s="278"/>
      <c r="F52" s="261"/>
      <c r="G52" s="261"/>
      <c r="H52" s="261"/>
      <c r="I52" s="294"/>
      <c r="J52" s="294"/>
      <c r="K52" s="294"/>
      <c r="L52" s="294"/>
      <c r="M52" s="294"/>
      <c r="N52" s="294"/>
      <c r="O52" s="288"/>
      <c r="P52" s="294"/>
      <c r="Q52" s="282"/>
      <c r="R52" s="282"/>
      <c r="S52" s="323"/>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50" t="s">
        <v>306</v>
      </c>
      <c r="J53" s="250" t="s">
        <v>307</v>
      </c>
      <c r="K53" s="250" t="s">
        <v>308</v>
      </c>
      <c r="L53" s="250" t="s">
        <v>364</v>
      </c>
      <c r="M53" s="250" t="s">
        <v>310</v>
      </c>
      <c r="N53" s="250" t="s">
        <v>279</v>
      </c>
      <c r="O53" s="265" t="s">
        <v>751</v>
      </c>
      <c r="P53" s="250" t="s">
        <v>305</v>
      </c>
      <c r="Q53" s="269"/>
      <c r="R53" s="253" t="s">
        <v>529</v>
      </c>
      <c r="S53" s="323"/>
      <c r="V53" s="256"/>
      <c r="Z53" s="113" t="str">
        <f>IF(R53&gt;0,B53&amp;":"&amp;R53&amp;"
","")</f>
        <v xml:space="preserve">IIA8:Local Plan Policy CN2: Energy Infrastructure requires electric vehicle charging to be provided on site, if car parking is proposed.
</v>
      </c>
    </row>
    <row r="54" spans="1:26" ht="52" x14ac:dyDescent="0.6">
      <c r="A54" s="290"/>
      <c r="B54" s="260"/>
      <c r="C54" s="134" t="s">
        <v>366</v>
      </c>
      <c r="D54" s="134" t="s">
        <v>305</v>
      </c>
      <c r="E54" s="293"/>
      <c r="F54" s="284"/>
      <c r="G54" s="284"/>
      <c r="H54" s="284"/>
      <c r="I54" s="251"/>
      <c r="J54" s="251"/>
      <c r="K54" s="251"/>
      <c r="L54" s="251"/>
      <c r="M54" s="251"/>
      <c r="N54" s="251"/>
      <c r="O54" s="266"/>
      <c r="P54" s="251"/>
      <c r="Q54" s="270"/>
      <c r="R54" s="254"/>
      <c r="S54" s="323"/>
      <c r="V54" s="257"/>
    </row>
    <row r="55" spans="1:26" x14ac:dyDescent="0.6">
      <c r="A55" s="290"/>
      <c r="B55" s="260"/>
      <c r="C55" s="142" t="s">
        <v>367</v>
      </c>
      <c r="D55" s="134" t="s">
        <v>304</v>
      </c>
      <c r="E55" s="293"/>
      <c r="F55" s="284"/>
      <c r="G55" s="284"/>
      <c r="H55" s="284"/>
      <c r="I55" s="251"/>
      <c r="J55" s="251"/>
      <c r="K55" s="251"/>
      <c r="L55" s="251"/>
      <c r="M55" s="251"/>
      <c r="N55" s="251"/>
      <c r="O55" s="266"/>
      <c r="P55" s="251"/>
      <c r="Q55" s="270"/>
      <c r="R55" s="254"/>
      <c r="S55" s="323"/>
      <c r="V55" s="257"/>
    </row>
    <row r="56" spans="1:26" x14ac:dyDescent="0.6">
      <c r="A56" s="290"/>
      <c r="B56" s="260"/>
      <c r="C56" s="134" t="s">
        <v>368</v>
      </c>
      <c r="D56" s="134" t="s">
        <v>304</v>
      </c>
      <c r="E56" s="293"/>
      <c r="F56" s="284"/>
      <c r="G56" s="284"/>
      <c r="H56" s="284"/>
      <c r="I56" s="251"/>
      <c r="J56" s="251"/>
      <c r="K56" s="251"/>
      <c r="L56" s="251"/>
      <c r="M56" s="251"/>
      <c r="N56" s="251"/>
      <c r="O56" s="266"/>
      <c r="P56" s="251"/>
      <c r="Q56" s="270"/>
      <c r="R56" s="254"/>
      <c r="S56" s="323"/>
      <c r="V56" s="257"/>
    </row>
    <row r="57" spans="1:26" ht="33.65" customHeight="1" thickBot="1" x14ac:dyDescent="0.65">
      <c r="A57" s="291"/>
      <c r="B57" s="261"/>
      <c r="C57" s="135" t="s">
        <v>369</v>
      </c>
      <c r="D57" s="134" t="s">
        <v>305</v>
      </c>
      <c r="E57" s="294"/>
      <c r="F57" s="285"/>
      <c r="G57" s="285"/>
      <c r="H57" s="285"/>
      <c r="I57" s="268"/>
      <c r="J57" s="268"/>
      <c r="K57" s="268"/>
      <c r="L57" s="268"/>
      <c r="M57" s="268"/>
      <c r="N57" s="268"/>
      <c r="O57" s="267"/>
      <c r="P57" s="268"/>
      <c r="Q57" s="271"/>
      <c r="R57" s="282"/>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50" t="s">
        <v>306</v>
      </c>
      <c r="J58" s="250" t="s">
        <v>307</v>
      </c>
      <c r="K58" s="250" t="s">
        <v>308</v>
      </c>
      <c r="L58" s="250" t="s">
        <v>309</v>
      </c>
      <c r="M58" s="250" t="s">
        <v>310</v>
      </c>
      <c r="N58" s="292" t="s">
        <v>282</v>
      </c>
      <c r="O58" s="286" t="s">
        <v>916</v>
      </c>
      <c r="P58" s="292" t="s">
        <v>304</v>
      </c>
      <c r="Q58" s="334"/>
      <c r="R58" s="253"/>
      <c r="S58" s="323"/>
      <c r="V58" s="256"/>
      <c r="Z58" s="113" t="str">
        <f>IF(R58&gt;0,B58&amp;":"&amp;R58&amp;"
","")</f>
        <v/>
      </c>
    </row>
    <row r="59" spans="1:26" ht="52" x14ac:dyDescent="0.6">
      <c r="A59" s="290"/>
      <c r="B59" s="260"/>
      <c r="C59" s="144" t="s">
        <v>372</v>
      </c>
      <c r="D59" s="134" t="s">
        <v>304</v>
      </c>
      <c r="E59" s="293"/>
      <c r="F59" s="284"/>
      <c r="G59" s="284"/>
      <c r="H59" s="284"/>
      <c r="I59" s="251"/>
      <c r="J59" s="251"/>
      <c r="K59" s="251"/>
      <c r="L59" s="251"/>
      <c r="M59" s="251"/>
      <c r="N59" s="293"/>
      <c r="O59" s="287"/>
      <c r="P59" s="293"/>
      <c r="Q59" s="335"/>
      <c r="R59" s="254"/>
      <c r="S59" s="323"/>
      <c r="V59" s="257"/>
    </row>
    <row r="60" spans="1:26" ht="355.5" customHeight="1" thickBot="1" x14ac:dyDescent="0.65">
      <c r="A60" s="291"/>
      <c r="B60" s="261"/>
      <c r="C60" s="145" t="s">
        <v>373</v>
      </c>
      <c r="D60" s="134" t="s">
        <v>304</v>
      </c>
      <c r="E60" s="294"/>
      <c r="F60" s="285"/>
      <c r="G60" s="285"/>
      <c r="H60" s="285"/>
      <c r="I60" s="268"/>
      <c r="J60" s="268"/>
      <c r="K60" s="268"/>
      <c r="L60" s="268"/>
      <c r="M60" s="268"/>
      <c r="N60" s="294"/>
      <c r="O60" s="288"/>
      <c r="P60" s="294"/>
      <c r="Q60" s="336"/>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50" t="s">
        <v>306</v>
      </c>
      <c r="J61" s="250" t="s">
        <v>307</v>
      </c>
      <c r="K61" s="250" t="s">
        <v>308</v>
      </c>
      <c r="L61" s="250" t="s">
        <v>309</v>
      </c>
      <c r="M61" s="250" t="s">
        <v>310</v>
      </c>
      <c r="N61" s="250"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51"/>
      <c r="J62" s="251"/>
      <c r="K62" s="251"/>
      <c r="L62" s="251"/>
      <c r="M62" s="251"/>
      <c r="N62" s="251"/>
      <c r="O62" s="266"/>
      <c r="P62" s="251"/>
      <c r="Q62" s="299"/>
      <c r="R62" s="299"/>
      <c r="S62" s="323"/>
      <c r="V62" s="302"/>
    </row>
    <row r="63" spans="1:26" x14ac:dyDescent="0.6">
      <c r="A63" s="290"/>
      <c r="B63" s="260"/>
      <c r="C63" s="134" t="s">
        <v>378</v>
      </c>
      <c r="D63" s="134" t="s">
        <v>305</v>
      </c>
      <c r="E63" s="293"/>
      <c r="F63" s="284"/>
      <c r="G63" s="284"/>
      <c r="H63" s="284"/>
      <c r="I63" s="251"/>
      <c r="J63" s="251"/>
      <c r="K63" s="251"/>
      <c r="L63" s="251"/>
      <c r="M63" s="251"/>
      <c r="N63" s="251"/>
      <c r="O63" s="266"/>
      <c r="P63" s="251"/>
      <c r="Q63" s="299"/>
      <c r="R63" s="299"/>
      <c r="S63" s="323"/>
      <c r="V63" s="302"/>
    </row>
    <row r="64" spans="1:26" ht="52" x14ac:dyDescent="0.6">
      <c r="A64" s="290"/>
      <c r="B64" s="260"/>
      <c r="C64" s="134" t="s">
        <v>379</v>
      </c>
      <c r="D64" s="134" t="s">
        <v>305</v>
      </c>
      <c r="E64" s="293"/>
      <c r="F64" s="284"/>
      <c r="G64" s="284"/>
      <c r="H64" s="284"/>
      <c r="I64" s="251"/>
      <c r="J64" s="251"/>
      <c r="K64" s="251"/>
      <c r="L64" s="251"/>
      <c r="M64" s="251"/>
      <c r="N64" s="251"/>
      <c r="O64" s="266"/>
      <c r="P64" s="251"/>
      <c r="Q64" s="299"/>
      <c r="R64" s="299"/>
      <c r="S64" s="323"/>
      <c r="V64" s="302"/>
    </row>
    <row r="65" spans="1:26" x14ac:dyDescent="0.6">
      <c r="A65" s="290"/>
      <c r="B65" s="260"/>
      <c r="C65" s="134" t="s">
        <v>380</v>
      </c>
      <c r="D65" s="134" t="s">
        <v>304</v>
      </c>
      <c r="E65" s="293"/>
      <c r="F65" s="284"/>
      <c r="G65" s="284"/>
      <c r="H65" s="284"/>
      <c r="I65" s="251"/>
      <c r="J65" s="251"/>
      <c r="K65" s="251"/>
      <c r="L65" s="251"/>
      <c r="M65" s="251"/>
      <c r="N65" s="251"/>
      <c r="O65" s="266"/>
      <c r="P65" s="251"/>
      <c r="Q65" s="299"/>
      <c r="R65" s="299"/>
      <c r="S65" s="323"/>
      <c r="V65" s="302"/>
    </row>
    <row r="66" spans="1:26" x14ac:dyDescent="0.6">
      <c r="A66" s="290"/>
      <c r="B66" s="260"/>
      <c r="C66" s="134" t="s">
        <v>381</v>
      </c>
      <c r="D66" s="134" t="s">
        <v>304</v>
      </c>
      <c r="E66" s="293"/>
      <c r="F66" s="284"/>
      <c r="G66" s="284"/>
      <c r="H66" s="284"/>
      <c r="I66" s="251"/>
      <c r="J66" s="251"/>
      <c r="K66" s="251"/>
      <c r="L66" s="251"/>
      <c r="M66" s="251"/>
      <c r="N66" s="251"/>
      <c r="O66" s="266"/>
      <c r="P66" s="251"/>
      <c r="Q66" s="299"/>
      <c r="R66" s="299"/>
      <c r="S66" s="323"/>
      <c r="V66" s="302"/>
    </row>
    <row r="67" spans="1:26" ht="78" x14ac:dyDescent="0.6">
      <c r="A67" s="290"/>
      <c r="B67" s="260"/>
      <c r="C67" s="134" t="s">
        <v>382</v>
      </c>
      <c r="D67" s="134" t="s">
        <v>304</v>
      </c>
      <c r="E67" s="293"/>
      <c r="F67" s="284"/>
      <c r="G67" s="284"/>
      <c r="H67" s="284"/>
      <c r="I67" s="251"/>
      <c r="J67" s="251"/>
      <c r="K67" s="251"/>
      <c r="L67" s="251"/>
      <c r="M67" s="251"/>
      <c r="N67" s="251"/>
      <c r="O67" s="266"/>
      <c r="P67" s="251"/>
      <c r="Q67" s="299"/>
      <c r="R67" s="299"/>
      <c r="S67" s="323"/>
      <c r="V67" s="302"/>
    </row>
    <row r="68" spans="1:26" ht="26.5" thickBot="1" x14ac:dyDescent="0.65">
      <c r="A68" s="291"/>
      <c r="B68" s="261"/>
      <c r="C68" s="135" t="s">
        <v>383</v>
      </c>
      <c r="D68" s="134" t="s">
        <v>305</v>
      </c>
      <c r="E68" s="294"/>
      <c r="F68" s="285"/>
      <c r="G68" s="285"/>
      <c r="H68" s="285"/>
      <c r="I68" s="268"/>
      <c r="J68" s="268"/>
      <c r="K68" s="268"/>
      <c r="L68" s="268"/>
      <c r="M68" s="268"/>
      <c r="N68" s="268"/>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50" t="s">
        <v>306</v>
      </c>
      <c r="J69" s="250" t="s">
        <v>307</v>
      </c>
      <c r="K69" s="250" t="s">
        <v>308</v>
      </c>
      <c r="L69" s="250" t="s">
        <v>309</v>
      </c>
      <c r="M69" s="250" t="s">
        <v>310</v>
      </c>
      <c r="N69" s="250"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51"/>
      <c r="J70" s="251"/>
      <c r="K70" s="251"/>
      <c r="L70" s="251"/>
      <c r="M70" s="251"/>
      <c r="N70" s="251"/>
      <c r="O70" s="287"/>
      <c r="P70" s="251"/>
      <c r="Q70" s="270"/>
      <c r="R70" s="270"/>
      <c r="S70" s="322"/>
      <c r="V70" s="257"/>
    </row>
    <row r="71" spans="1:26" ht="78" x14ac:dyDescent="0.6">
      <c r="A71" s="290"/>
      <c r="B71" s="260"/>
      <c r="C71" s="140" t="s">
        <v>388</v>
      </c>
      <c r="D71" s="134" t="s">
        <v>304</v>
      </c>
      <c r="E71" s="293"/>
      <c r="F71" s="284"/>
      <c r="G71" s="284"/>
      <c r="H71" s="284"/>
      <c r="I71" s="251"/>
      <c r="J71" s="251"/>
      <c r="K71" s="251"/>
      <c r="L71" s="251"/>
      <c r="M71" s="251"/>
      <c r="N71" s="251"/>
      <c r="O71" s="287"/>
      <c r="P71" s="251"/>
      <c r="Q71" s="270"/>
      <c r="R71" s="270"/>
      <c r="S71" s="322"/>
      <c r="V71" s="257"/>
    </row>
    <row r="72" spans="1:26" ht="52" x14ac:dyDescent="0.6">
      <c r="A72" s="290"/>
      <c r="B72" s="260"/>
      <c r="C72" s="140" t="s">
        <v>389</v>
      </c>
      <c r="D72" s="134" t="s">
        <v>304</v>
      </c>
      <c r="E72" s="293"/>
      <c r="F72" s="284"/>
      <c r="G72" s="284"/>
      <c r="H72" s="284"/>
      <c r="I72" s="251"/>
      <c r="J72" s="251"/>
      <c r="K72" s="251"/>
      <c r="L72" s="251"/>
      <c r="M72" s="251"/>
      <c r="N72" s="251"/>
      <c r="O72" s="287"/>
      <c r="P72" s="251"/>
      <c r="Q72" s="270"/>
      <c r="R72" s="270"/>
      <c r="S72" s="322"/>
      <c r="V72" s="257"/>
    </row>
    <row r="73" spans="1:26" x14ac:dyDescent="0.6">
      <c r="A73" s="290"/>
      <c r="B73" s="260"/>
      <c r="C73" s="140" t="s">
        <v>390</v>
      </c>
      <c r="D73" s="134" t="s">
        <v>304</v>
      </c>
      <c r="E73" s="293"/>
      <c r="F73" s="284"/>
      <c r="G73" s="284"/>
      <c r="H73" s="284"/>
      <c r="I73" s="251"/>
      <c r="J73" s="251"/>
      <c r="K73" s="251"/>
      <c r="L73" s="251"/>
      <c r="M73" s="251"/>
      <c r="N73" s="251"/>
      <c r="O73" s="287"/>
      <c r="P73" s="251"/>
      <c r="Q73" s="270"/>
      <c r="R73" s="270"/>
      <c r="S73" s="322"/>
      <c r="V73" s="257"/>
    </row>
    <row r="74" spans="1:26" x14ac:dyDescent="0.6">
      <c r="A74" s="290"/>
      <c r="B74" s="260"/>
      <c r="C74" s="140" t="s">
        <v>391</v>
      </c>
      <c r="D74" s="134" t="s">
        <v>304</v>
      </c>
      <c r="E74" s="293"/>
      <c r="F74" s="284"/>
      <c r="G74" s="284"/>
      <c r="H74" s="284"/>
      <c r="I74" s="251"/>
      <c r="J74" s="251"/>
      <c r="K74" s="251"/>
      <c r="L74" s="251"/>
      <c r="M74" s="251"/>
      <c r="N74" s="251"/>
      <c r="O74" s="287"/>
      <c r="P74" s="251"/>
      <c r="Q74" s="270"/>
      <c r="R74" s="270"/>
      <c r="S74" s="322"/>
      <c r="V74" s="257"/>
    </row>
    <row r="75" spans="1:26" ht="52.5" thickBot="1" x14ac:dyDescent="0.65">
      <c r="A75" s="291"/>
      <c r="B75" s="261"/>
      <c r="C75" s="141" t="s">
        <v>392</v>
      </c>
      <c r="D75" s="134" t="s">
        <v>304</v>
      </c>
      <c r="E75" s="294"/>
      <c r="F75" s="285"/>
      <c r="G75" s="285"/>
      <c r="H75" s="285"/>
      <c r="I75" s="268"/>
      <c r="J75" s="268"/>
      <c r="K75" s="268"/>
      <c r="L75" s="268"/>
      <c r="M75" s="268"/>
      <c r="N75" s="268"/>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50" t="s">
        <v>249</v>
      </c>
      <c r="J76" s="250" t="s">
        <v>249</v>
      </c>
      <c r="K76" s="250" t="s">
        <v>249</v>
      </c>
      <c r="L76" s="250" t="s">
        <v>249</v>
      </c>
      <c r="M76" s="250" t="s">
        <v>249</v>
      </c>
      <c r="N76" s="250"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51"/>
      <c r="J77" s="251"/>
      <c r="K77" s="251"/>
      <c r="L77" s="251"/>
      <c r="M77" s="251"/>
      <c r="N77" s="251"/>
      <c r="O77" s="296"/>
      <c r="P77" s="251"/>
      <c r="Q77" s="254"/>
      <c r="R77" s="254"/>
      <c r="S77" s="323"/>
      <c r="V77" s="257"/>
    </row>
    <row r="78" spans="1:26" ht="52" x14ac:dyDescent="0.6">
      <c r="A78" s="290"/>
      <c r="B78" s="260"/>
      <c r="C78" s="140" t="s">
        <v>397</v>
      </c>
      <c r="D78" s="134" t="s">
        <v>305</v>
      </c>
      <c r="E78" s="293"/>
      <c r="F78" s="284"/>
      <c r="G78" s="284"/>
      <c r="H78" s="284"/>
      <c r="I78" s="251"/>
      <c r="J78" s="251"/>
      <c r="K78" s="251"/>
      <c r="L78" s="251"/>
      <c r="M78" s="251"/>
      <c r="N78" s="251"/>
      <c r="O78" s="296"/>
      <c r="P78" s="251"/>
      <c r="Q78" s="254"/>
      <c r="R78" s="254"/>
      <c r="S78" s="323"/>
      <c r="V78" s="257"/>
    </row>
    <row r="79" spans="1:26" x14ac:dyDescent="0.6">
      <c r="A79" s="290"/>
      <c r="B79" s="260"/>
      <c r="C79" s="140" t="s">
        <v>398</v>
      </c>
      <c r="D79" s="134" t="s">
        <v>305</v>
      </c>
      <c r="E79" s="293"/>
      <c r="F79" s="284"/>
      <c r="G79" s="284"/>
      <c r="H79" s="284"/>
      <c r="I79" s="251"/>
      <c r="J79" s="251"/>
      <c r="K79" s="251"/>
      <c r="L79" s="251"/>
      <c r="M79" s="251"/>
      <c r="N79" s="251"/>
      <c r="O79" s="296"/>
      <c r="P79" s="251"/>
      <c r="Q79" s="254"/>
      <c r="R79" s="254"/>
      <c r="S79" s="323"/>
      <c r="V79" s="257"/>
    </row>
    <row r="80" spans="1:26" ht="240" customHeight="1" thickBot="1" x14ac:dyDescent="0.65">
      <c r="A80" s="291"/>
      <c r="B80" s="261"/>
      <c r="C80" s="146" t="s">
        <v>399</v>
      </c>
      <c r="D80" s="134" t="s">
        <v>304</v>
      </c>
      <c r="E80" s="294"/>
      <c r="F80" s="285"/>
      <c r="G80" s="285"/>
      <c r="H80" s="285"/>
      <c r="I80" s="268"/>
      <c r="J80" s="268"/>
      <c r="K80" s="268"/>
      <c r="L80" s="268"/>
      <c r="M80" s="268"/>
      <c r="N80" s="268"/>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917</v>
      </c>
      <c r="P81" s="250" t="s">
        <v>304</v>
      </c>
      <c r="Q81" s="253"/>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85.7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50" t="s">
        <v>249</v>
      </c>
      <c r="J88" s="250" t="s">
        <v>249</v>
      </c>
      <c r="K88" s="250" t="s">
        <v>249</v>
      </c>
      <c r="L88" s="250" t="s">
        <v>249</v>
      </c>
      <c r="M88" s="250" t="s">
        <v>249</v>
      </c>
      <c r="N88" s="250"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51"/>
      <c r="J89" s="251"/>
      <c r="K89" s="251"/>
      <c r="L89" s="251"/>
      <c r="M89" s="251"/>
      <c r="N89" s="251"/>
      <c r="O89" s="266"/>
      <c r="P89" s="251"/>
      <c r="Q89" s="254"/>
      <c r="R89" s="254"/>
      <c r="S89" s="323"/>
      <c r="V89" s="257"/>
    </row>
    <row r="90" spans="1:26" x14ac:dyDescent="0.6">
      <c r="A90" s="274"/>
      <c r="B90" s="260"/>
      <c r="C90" s="147" t="s">
        <v>412</v>
      </c>
      <c r="D90" s="134" t="s">
        <v>304</v>
      </c>
      <c r="E90" s="277"/>
      <c r="F90" s="260"/>
      <c r="G90" s="260"/>
      <c r="H90" s="260"/>
      <c r="I90" s="251"/>
      <c r="J90" s="251"/>
      <c r="K90" s="251"/>
      <c r="L90" s="251"/>
      <c r="M90" s="251"/>
      <c r="N90" s="251"/>
      <c r="O90" s="266"/>
      <c r="P90" s="251"/>
      <c r="Q90" s="254"/>
      <c r="R90" s="254"/>
      <c r="S90" s="323"/>
      <c r="V90" s="257"/>
    </row>
    <row r="91" spans="1:26" ht="293.5" customHeight="1" thickBot="1" x14ac:dyDescent="0.65">
      <c r="A91" s="275"/>
      <c r="B91" s="261"/>
      <c r="C91" s="149" t="s">
        <v>413</v>
      </c>
      <c r="D91" s="150" t="s">
        <v>305</v>
      </c>
      <c r="E91" s="278"/>
      <c r="F91" s="261"/>
      <c r="G91" s="261"/>
      <c r="H91" s="261"/>
      <c r="I91" s="252"/>
      <c r="J91" s="252"/>
      <c r="K91" s="252"/>
      <c r="L91" s="252"/>
      <c r="M91" s="252"/>
      <c r="N91" s="252"/>
      <c r="O91" s="281"/>
      <c r="P91" s="252"/>
      <c r="Q91" s="255"/>
      <c r="R91" s="255"/>
      <c r="S91" s="323"/>
      <c r="V91" s="258"/>
      <c r="W91" s="151" t="str">
        <f>IF(N91='[4]Drop downs'!$G$2,B91&amp;": "&amp;O91&amp;""," ")</f>
        <v xml:space="preserve"> </v>
      </c>
      <c r="X91" s="151"/>
    </row>
    <row r="92" spans="1:26" hidden="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3a6z9TeOXUItOIsEvK7VWK/hzJgLmH+XxiFH1imh2wj/aKXY043wUQqc7yFIY7+NY44NMe0muv9Qn8Or/8wU7A==" saltValue="1M+CtOeWI1ZLmALESkA1Aw=="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522" priority="7">
      <formula>$D12="No"</formula>
    </cfRule>
  </conditionalFormatting>
  <conditionalFormatting sqref="F12:F91">
    <cfRule type="cellIs" dxfId="521" priority="10" operator="greaterThan">
      <formula>0</formula>
    </cfRule>
  </conditionalFormatting>
  <conditionalFormatting sqref="G12:G91">
    <cfRule type="cellIs" dxfId="520" priority="9" operator="greaterThan">
      <formula>0</formula>
    </cfRule>
  </conditionalFormatting>
  <conditionalFormatting sqref="H12:H91">
    <cfRule type="cellIs" dxfId="519" priority="8" operator="greaterThan">
      <formula>0</formula>
    </cfRule>
  </conditionalFormatting>
  <conditionalFormatting sqref="N12">
    <cfRule type="cellIs" dxfId="518" priority="89" operator="equal">
      <formula>"Neutral"</formula>
    </cfRule>
    <cfRule type="cellIs" dxfId="517" priority="88" operator="equal">
      <formula>"Significant Positive"</formula>
    </cfRule>
    <cfRule type="cellIs" dxfId="516" priority="87" operator="equal">
      <formula>"Minor Positive"</formula>
    </cfRule>
    <cfRule type="cellIs" dxfId="515" priority="86" operator="equal">
      <formula>"Significant Negative"</formula>
    </cfRule>
    <cfRule type="cellIs" dxfId="514" priority="85" operator="equal">
      <formula>"Minor Negative"</formula>
    </cfRule>
  </conditionalFormatting>
  <conditionalFormatting sqref="N22">
    <cfRule type="cellIs" dxfId="513" priority="101" operator="equal">
      <formula>"Significant Positive"</formula>
    </cfRule>
    <cfRule type="cellIs" dxfId="512" priority="100" operator="equal">
      <formula>"Minor Positive"</formula>
    </cfRule>
    <cfRule type="cellIs" dxfId="511" priority="99" operator="equal">
      <formula>"Neutral"</formula>
    </cfRule>
    <cfRule type="cellIs" dxfId="510" priority="98" operator="equal">
      <formula>"Uncertain"</formula>
    </cfRule>
    <cfRule type="cellIs" dxfId="509" priority="97" operator="equal">
      <formula>"Minor Negative"</formula>
    </cfRule>
    <cfRule type="cellIs" dxfId="508" priority="96" operator="equal">
      <formula>"Significant Negative"</formula>
    </cfRule>
  </conditionalFormatting>
  <conditionalFormatting sqref="N24">
    <cfRule type="cellIs" dxfId="507" priority="93" operator="equal">
      <formula>"Neutral"</formula>
    </cfRule>
    <cfRule type="cellIs" dxfId="506" priority="92" operator="equal">
      <formula>"Uncertain"</formula>
    </cfRule>
    <cfRule type="cellIs" dxfId="505" priority="91" operator="equal">
      <formula>"Minor Negative"</formula>
    </cfRule>
    <cfRule type="cellIs" dxfId="504" priority="90" operator="equal">
      <formula>"Significant Negative"</formula>
    </cfRule>
    <cfRule type="cellIs" dxfId="503" priority="95" operator="equal">
      <formula>"Significant Positive"</formula>
    </cfRule>
    <cfRule type="cellIs" dxfId="502" priority="94" operator="equal">
      <formula>"Minor Positive"</formula>
    </cfRule>
  </conditionalFormatting>
  <conditionalFormatting sqref="N32">
    <cfRule type="cellIs" dxfId="501" priority="106" operator="equal">
      <formula>"Minor Positive"</formula>
    </cfRule>
    <cfRule type="cellIs" dxfId="500" priority="103" operator="equal">
      <formula>"Minor Negative"</formula>
    </cfRule>
    <cfRule type="cellIs" dxfId="499" priority="107" operator="equal">
      <formula>"Significant Positive"</formula>
    </cfRule>
    <cfRule type="cellIs" dxfId="498" priority="105" operator="equal">
      <formula>"Neutral"</formula>
    </cfRule>
    <cfRule type="cellIs" dxfId="497" priority="104" operator="equal">
      <formula>"Uncertain"</formula>
    </cfRule>
    <cfRule type="cellIs" dxfId="496" priority="102" operator="equal">
      <formula>"Significant Negative"</formula>
    </cfRule>
  </conditionalFormatting>
  <conditionalFormatting sqref="N40">
    <cfRule type="cellIs" dxfId="495" priority="40" operator="equal">
      <formula>"Significant Positive"</formula>
    </cfRule>
    <cfRule type="cellIs" dxfId="494" priority="35" operator="equal">
      <formula>"Significant Negative"</formula>
    </cfRule>
    <cfRule type="cellIs" dxfId="493" priority="36" operator="equal">
      <formula>"Minor Negative"</formula>
    </cfRule>
    <cfRule type="cellIs" dxfId="492" priority="37" operator="equal">
      <formula>"Uncertain"</formula>
    </cfRule>
    <cfRule type="cellIs" dxfId="491" priority="38" operator="equal">
      <formula>"Neutral"</formula>
    </cfRule>
    <cfRule type="cellIs" dxfId="490" priority="39" operator="equal">
      <formula>"Minor Positive"</formula>
    </cfRule>
  </conditionalFormatting>
  <conditionalFormatting sqref="N46">
    <cfRule type="cellIs" dxfId="489" priority="79" operator="equal">
      <formula>"Uncertain"</formula>
    </cfRule>
    <cfRule type="cellIs" dxfId="488" priority="80" operator="equal">
      <formula>"Neutral"</formula>
    </cfRule>
    <cfRule type="cellIs" dxfId="487" priority="81" operator="equal">
      <formula>"Minor Positive"</formula>
    </cfRule>
    <cfRule type="cellIs" dxfId="486" priority="82" operator="equal">
      <formula>"Significant Positive"</formula>
    </cfRule>
    <cfRule type="cellIs" dxfId="485" priority="78" operator="equal">
      <formula>"Minor Negative"</formula>
    </cfRule>
    <cfRule type="cellIs" dxfId="484" priority="77" operator="equal">
      <formula>"Significant Negative"</formula>
    </cfRule>
  </conditionalFormatting>
  <conditionalFormatting sqref="N51">
    <cfRule type="cellIs" dxfId="483" priority="44" operator="equal">
      <formula>"Neutral"</formula>
    </cfRule>
    <cfRule type="cellIs" dxfId="482" priority="41" operator="equal">
      <formula>"Significant Negative"</formula>
    </cfRule>
    <cfRule type="cellIs" dxfId="481" priority="42" operator="equal">
      <formula>"Minor Negative"</formula>
    </cfRule>
    <cfRule type="cellIs" dxfId="480" priority="43" operator="equal">
      <formula>"Uncertain"</formula>
    </cfRule>
    <cfRule type="cellIs" dxfId="479" priority="46" operator="equal">
      <formula>"Significant Positive"</formula>
    </cfRule>
    <cfRule type="cellIs" dxfId="478" priority="45" operator="equal">
      <formula>"Minor Positive"</formula>
    </cfRule>
  </conditionalFormatting>
  <conditionalFormatting sqref="N53">
    <cfRule type="cellIs" dxfId="477" priority="124" operator="equal">
      <formula>"Minor Positive"</formula>
    </cfRule>
    <cfRule type="cellIs" dxfId="476" priority="123" operator="equal">
      <formula>"Neutral"</formula>
    </cfRule>
    <cfRule type="cellIs" dxfId="475" priority="122" operator="equal">
      <formula>"Uncertain"</formula>
    </cfRule>
    <cfRule type="cellIs" dxfId="474" priority="121" operator="equal">
      <formula>"Minor Negative"</formula>
    </cfRule>
    <cfRule type="cellIs" dxfId="473" priority="120" operator="equal">
      <formula>"Significant Negative"</formula>
    </cfRule>
    <cfRule type="cellIs" dxfId="472" priority="125" operator="equal">
      <formula>"Significant Positive"</formula>
    </cfRule>
  </conditionalFormatting>
  <conditionalFormatting sqref="N58">
    <cfRule type="cellIs" dxfId="471" priority="14" operator="equal">
      <formula>"Significant Negative"</formula>
    </cfRule>
    <cfRule type="cellIs" dxfId="470" priority="15" operator="equal">
      <formula>"Minor Negative"</formula>
    </cfRule>
    <cfRule type="cellIs" dxfId="469" priority="16" operator="equal">
      <formula>"Uncertain"</formula>
    </cfRule>
    <cfRule type="cellIs" dxfId="468" priority="17" operator="equal">
      <formula>"Neutral"</formula>
    </cfRule>
    <cfRule type="cellIs" dxfId="467" priority="18" operator="equal">
      <formula>"Minor Positive"</formula>
    </cfRule>
    <cfRule type="cellIs" dxfId="466" priority="19" operator="equal">
      <formula>"Significant Positive"</formula>
    </cfRule>
  </conditionalFormatting>
  <conditionalFormatting sqref="N61">
    <cfRule type="cellIs" dxfId="465" priority="25" operator="equal">
      <formula>"Significant Positive"</formula>
    </cfRule>
    <cfRule type="cellIs" dxfId="464" priority="23" operator="equal">
      <formula>"Neutral"</formula>
    </cfRule>
    <cfRule type="cellIs" dxfId="463" priority="24" operator="equal">
      <formula>"Minor Positive"</formula>
    </cfRule>
    <cfRule type="cellIs" dxfId="462" priority="22" operator="equal">
      <formula>"Uncertain"</formula>
    </cfRule>
    <cfRule type="cellIs" dxfId="461" priority="21" operator="equal">
      <formula>"Minor Negative"</formula>
    </cfRule>
    <cfRule type="cellIs" dxfId="460" priority="20" operator="equal">
      <formula>"Significant Negative"</formula>
    </cfRule>
  </conditionalFormatting>
  <conditionalFormatting sqref="N69">
    <cfRule type="cellIs" dxfId="459" priority="31" operator="equal">
      <formula>"Significant Positive"</formula>
    </cfRule>
    <cfRule type="cellIs" dxfId="458" priority="30" operator="equal">
      <formula>"Minor Positive"</formula>
    </cfRule>
    <cfRule type="cellIs" dxfId="457" priority="28" operator="equal">
      <formula>"Uncertain"</formula>
    </cfRule>
    <cfRule type="cellIs" dxfId="456" priority="27" operator="equal">
      <formula>"Minor Negative"</formula>
    </cfRule>
    <cfRule type="cellIs" dxfId="455" priority="26" operator="equal">
      <formula>"Significant Negative"</formula>
    </cfRule>
    <cfRule type="cellIs" dxfId="454" priority="29" operator="equal">
      <formula>"Neutral"</formula>
    </cfRule>
  </conditionalFormatting>
  <conditionalFormatting sqref="N76">
    <cfRule type="cellIs" dxfId="453" priority="53" operator="equal">
      <formula>"Significant Negative"</formula>
    </cfRule>
    <cfRule type="cellIs" dxfId="452" priority="54" operator="equal">
      <formula>"Minor Negative"</formula>
    </cfRule>
    <cfRule type="cellIs" dxfId="451" priority="55" operator="equal">
      <formula>"Uncertain"</formula>
    </cfRule>
    <cfRule type="cellIs" dxfId="450" priority="58" operator="equal">
      <formula>"Significant Positive"</formula>
    </cfRule>
    <cfRule type="cellIs" dxfId="449" priority="56" operator="equal">
      <formula>"Neutral"</formula>
    </cfRule>
    <cfRule type="cellIs" dxfId="448" priority="57" operator="equal">
      <formula>"Minor Positive"</formula>
    </cfRule>
  </conditionalFormatting>
  <conditionalFormatting sqref="N81">
    <cfRule type="cellIs" dxfId="447" priority="2" operator="equal">
      <formula>"Minor Negative"</formula>
    </cfRule>
    <cfRule type="cellIs" dxfId="446" priority="3" operator="equal">
      <formula>"Uncertain"</formula>
    </cfRule>
    <cfRule type="cellIs" dxfId="445" priority="4" operator="equal">
      <formula>"Neutral"</formula>
    </cfRule>
    <cfRule type="cellIs" dxfId="444" priority="5" operator="equal">
      <formula>"Minor Positive"</formula>
    </cfRule>
    <cfRule type="cellIs" dxfId="443" priority="6" operator="equal">
      <formula>"Significant Positive"</formula>
    </cfRule>
    <cfRule type="cellIs" dxfId="442" priority="1" operator="equal">
      <formula>"Significant Negative"</formula>
    </cfRule>
  </conditionalFormatting>
  <conditionalFormatting sqref="N88">
    <cfRule type="cellIs" dxfId="441" priority="68" operator="equal">
      <formula>"Neutral"</formula>
    </cfRule>
    <cfRule type="cellIs" dxfId="440" priority="69" operator="equal">
      <formula>"Minor Positive"</formula>
    </cfRule>
    <cfRule type="cellIs" dxfId="439" priority="67" operator="equal">
      <formula>"Uncertain"</formula>
    </cfRule>
    <cfRule type="cellIs" dxfId="438" priority="66" operator="equal">
      <formula>"Minor Negative"</formula>
    </cfRule>
    <cfRule type="cellIs" dxfId="437" priority="65" operator="equal">
      <formula>"Significant Negative"</formula>
    </cfRule>
    <cfRule type="cellIs" dxfId="436" priority="70" operator="equal">
      <formula>"Significant Positive"</formula>
    </cfRule>
  </conditionalFormatting>
  <dataValidations count="10">
    <dataValidation type="list" allowBlank="1" showInputMessage="1" showErrorMessage="1" sqref="N12 N88:N91 N22:N80" xr:uid="{4776507D-FE49-4F19-9FEA-A26FE2CF74BC}">
      <formula1>"Significant Positive,Minor Positive,Neutral,Uncertain,Minor Negative,Significant Negative"</formula1>
    </dataValidation>
    <dataValidation type="list" allowBlank="1" showInputMessage="1" showErrorMessage="1" sqref="M12" xr:uid="{51676240-1706-48A0-8A46-2876505CA280}">
      <formula1>"Permenant/Irreversible,Permenant/Reversible,Temporary/Irreversible,Temporary/Reversible,N/A"</formula1>
    </dataValidation>
    <dataValidation type="list" allowBlank="1" showInputMessage="1" showErrorMessage="1" sqref="L12 L22:L91" xr:uid="{94A9D4D1-1391-43D3-B0CC-73E67A6412DF}">
      <formula1>"Localised,District-wide,Regional,National,N/A"</formula1>
    </dataValidation>
    <dataValidation type="list" allowBlank="1" showInputMessage="1" showErrorMessage="1" sqref="K12 K22:K91" xr:uid="{2E2001CA-9CDC-4447-9794-04F4402A580F}">
      <formula1>"Short(&lt;5yrs),Short/Medium,Medium(10yrs),Medium/Long,Long(20+yrs),N/A"</formula1>
    </dataValidation>
    <dataValidation type="list" allowBlank="1" showInputMessage="1" showErrorMessage="1" sqref="J12 J22:J91" xr:uid="{984F6B18-5522-4E6D-9F44-B3429CCD45E0}">
      <formula1>"Low,Medium,High,N/A"</formula1>
    </dataValidation>
    <dataValidation type="list" allowBlank="1" showInputMessage="1" showErrorMessage="1" sqref="I12:I91" xr:uid="{7811166D-FD2D-44DC-A94A-B4B6240C2DE6}">
      <formula1>"Direct,Indirect,N/A"</formula1>
    </dataValidation>
    <dataValidation type="list" allowBlank="1" showInputMessage="1" showErrorMessage="1" sqref="P88:P91 P61:P75" xr:uid="{F228F461-AFC3-425B-9BC6-D925A8EEC3E1}">
      <formula1>"Yes,No"</formula1>
    </dataValidation>
    <dataValidation type="list" allowBlank="1" showInputMessage="1" showErrorMessage="1" sqref="M22:M91" xr:uid="{10DAB826-7C87-41F7-B20B-DF077CD48FC7}">
      <formula1>"Permanent/Irreversible,Permanant/Reversible,Temporary/Irreversible,Temporary/Reversible,N/A"</formula1>
    </dataValidation>
    <dataValidation type="list" allowBlank="1" showInputMessage="1" showErrorMessage="1" sqref="D12:D91" xr:uid="{37637428-7B18-4849-BA4A-E361168F02C4}">
      <formula1>"Yes, No"</formula1>
    </dataValidation>
    <dataValidation type="list" allowBlank="1" showInputMessage="1" showErrorMessage="1" sqref="N81:N87" xr:uid="{677DCC70-C8C7-4FC0-9120-EC3CFD6A187C}">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5B2F6-C66A-4B5B-B44A-89336B4A4965}">
  <sheetPr codeName="Sheet38"/>
  <dimension ref="A1:Z94"/>
  <sheetViews>
    <sheetView showGridLines="0" zoomScale="42"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1.54296875"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4.81640625" style="113" customWidth="1"/>
    <col min="16" max="16" width="16.54296875" style="113" customWidth="1"/>
    <col min="17" max="17" width="40" style="113" customWidth="1"/>
    <col min="18" max="18" width="54.81640625" style="113" customWidth="1"/>
    <col min="19" max="19" width="23.542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208</v>
      </c>
      <c r="D1" s="317"/>
      <c r="E1" s="114"/>
      <c r="F1" s="114"/>
      <c r="G1" s="114"/>
      <c r="H1" s="114"/>
      <c r="I1" s="115"/>
      <c r="J1" s="115"/>
      <c r="K1" s="115"/>
      <c r="M1" s="116"/>
      <c r="N1" s="116"/>
      <c r="O1" s="116"/>
    </row>
    <row r="2" spans="1:26" x14ac:dyDescent="0.6">
      <c r="A2" s="112" t="s">
        <v>31</v>
      </c>
      <c r="B2" s="118"/>
      <c r="C2" s="266" t="s">
        <v>918</v>
      </c>
      <c r="D2" s="266"/>
      <c r="E2" s="119"/>
      <c r="F2" s="119"/>
      <c r="G2" s="119"/>
      <c r="H2" s="119"/>
      <c r="M2" s="120"/>
      <c r="N2" s="120"/>
      <c r="O2" s="120"/>
    </row>
    <row r="3" spans="1:26" x14ac:dyDescent="0.6">
      <c r="A3" s="121" t="s">
        <v>32</v>
      </c>
      <c r="B3" s="122"/>
      <c r="C3" s="267" t="s">
        <v>919</v>
      </c>
      <c r="D3" s="267"/>
      <c r="E3" s="119"/>
      <c r="F3" s="119"/>
      <c r="G3" s="119"/>
      <c r="H3" s="119"/>
      <c r="M3" s="120"/>
      <c r="N3" s="120"/>
      <c r="O3" s="120"/>
    </row>
    <row r="4" spans="1:26" x14ac:dyDescent="0.6">
      <c r="A4" s="123" t="s">
        <v>33</v>
      </c>
      <c r="B4" s="124"/>
      <c r="C4" s="318" t="s">
        <v>920</v>
      </c>
      <c r="D4" s="318"/>
      <c r="E4" s="125"/>
      <c r="F4" s="125"/>
      <c r="G4" s="125"/>
      <c r="H4" s="125"/>
      <c r="M4" s="120"/>
      <c r="N4" s="120"/>
      <c r="O4" s="120"/>
    </row>
    <row r="5" spans="1:26" x14ac:dyDescent="0.6">
      <c r="A5" s="121" t="s">
        <v>34</v>
      </c>
      <c r="B5" s="124"/>
      <c r="C5" s="319">
        <v>0.08</v>
      </c>
      <c r="D5" s="320"/>
      <c r="E5" s="125"/>
      <c r="F5" s="125"/>
      <c r="G5" s="125"/>
      <c r="H5" s="125"/>
      <c r="M5" s="120"/>
      <c r="N5" s="120"/>
      <c r="O5" s="120"/>
    </row>
    <row r="6" spans="1:26" ht="116.15" customHeight="1" x14ac:dyDescent="0.6">
      <c r="A6" s="121" t="s">
        <v>35</v>
      </c>
      <c r="B6" s="124"/>
      <c r="C6" s="319" t="s">
        <v>921</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1</v>
      </c>
      <c r="G12" s="306">
        <f ca="1">COUNTIFS(INDIRECT("RAG!$C$"&amp;$V12&amp;":$BB$"&amp;$V12),G$11,RAG!$C$3:$BB$3,$B12)</f>
        <v>1</v>
      </c>
      <c r="H12" s="306">
        <f ca="1">COUNTIFS(INDIRECT("RAG!$C$"&amp;$V12&amp;":$BB$"&amp;$V12),H$11,RAG!$C$3:$BB$3,$B12)</f>
        <v>1</v>
      </c>
      <c r="I12" s="310" t="s">
        <v>306</v>
      </c>
      <c r="J12" s="310" t="s">
        <v>307</v>
      </c>
      <c r="K12" s="310" t="s">
        <v>308</v>
      </c>
      <c r="L12" s="310" t="s">
        <v>309</v>
      </c>
      <c r="M12" s="310" t="s">
        <v>310</v>
      </c>
      <c r="N12" s="279" t="s">
        <v>279</v>
      </c>
      <c r="O12" s="286" t="s">
        <v>922</v>
      </c>
      <c r="P12" s="304" t="s">
        <v>304</v>
      </c>
      <c r="Q12" s="253"/>
      <c r="R12" s="269"/>
      <c r="S12" s="357"/>
      <c r="V12" s="256">
        <f>MATCH(C1, RAG!$B$1:B$55, 0)</f>
        <v>41</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87"/>
      <c r="P13" s="305"/>
      <c r="Q13" s="254"/>
      <c r="R13" s="270"/>
      <c r="S13" s="357"/>
      <c r="V13" s="257"/>
    </row>
    <row r="14" spans="1:26" x14ac:dyDescent="0.6">
      <c r="A14" s="290"/>
      <c r="B14" s="315"/>
      <c r="C14" s="134" t="s">
        <v>314</v>
      </c>
      <c r="D14" s="134" t="s">
        <v>304</v>
      </c>
      <c r="E14" s="293"/>
      <c r="F14" s="284"/>
      <c r="G14" s="284"/>
      <c r="H14" s="284"/>
      <c r="I14" s="311"/>
      <c r="J14" s="311"/>
      <c r="K14" s="311"/>
      <c r="L14" s="311"/>
      <c r="M14" s="311"/>
      <c r="N14" s="309"/>
      <c r="O14" s="287"/>
      <c r="P14" s="305"/>
      <c r="Q14" s="254"/>
      <c r="R14" s="270"/>
      <c r="S14" s="357"/>
      <c r="V14" s="257"/>
    </row>
    <row r="15" spans="1:26" ht="52" x14ac:dyDescent="0.6">
      <c r="A15" s="290"/>
      <c r="B15" s="315"/>
      <c r="C15" s="134" t="s">
        <v>315</v>
      </c>
      <c r="D15" s="134" t="s">
        <v>304</v>
      </c>
      <c r="E15" s="293"/>
      <c r="F15" s="284"/>
      <c r="G15" s="284"/>
      <c r="H15" s="284"/>
      <c r="I15" s="311"/>
      <c r="J15" s="311"/>
      <c r="K15" s="311"/>
      <c r="L15" s="311"/>
      <c r="M15" s="311"/>
      <c r="N15" s="309"/>
      <c r="O15" s="287"/>
      <c r="P15" s="305"/>
      <c r="Q15" s="254"/>
      <c r="R15" s="270"/>
      <c r="S15" s="357"/>
      <c r="V15" s="257"/>
    </row>
    <row r="16" spans="1:26" ht="52" x14ac:dyDescent="0.6">
      <c r="A16" s="290"/>
      <c r="B16" s="315"/>
      <c r="C16" s="134" t="s">
        <v>316</v>
      </c>
      <c r="D16" s="134" t="s">
        <v>305</v>
      </c>
      <c r="E16" s="293"/>
      <c r="F16" s="284"/>
      <c r="G16" s="284"/>
      <c r="H16" s="284"/>
      <c r="I16" s="311"/>
      <c r="J16" s="311"/>
      <c r="K16" s="311"/>
      <c r="L16" s="311"/>
      <c r="M16" s="311"/>
      <c r="N16" s="309"/>
      <c r="O16" s="287"/>
      <c r="P16" s="305"/>
      <c r="Q16" s="254"/>
      <c r="R16" s="270"/>
      <c r="S16" s="357"/>
      <c r="V16" s="257"/>
    </row>
    <row r="17" spans="1:26" x14ac:dyDescent="0.6">
      <c r="A17" s="290"/>
      <c r="B17" s="315"/>
      <c r="C17" s="134" t="s">
        <v>317</v>
      </c>
      <c r="D17" s="134" t="s">
        <v>305</v>
      </c>
      <c r="E17" s="293"/>
      <c r="F17" s="284"/>
      <c r="G17" s="284"/>
      <c r="H17" s="284"/>
      <c r="I17" s="311"/>
      <c r="J17" s="311"/>
      <c r="K17" s="311"/>
      <c r="L17" s="311"/>
      <c r="M17" s="311"/>
      <c r="N17" s="309"/>
      <c r="O17" s="287"/>
      <c r="P17" s="305"/>
      <c r="Q17" s="254"/>
      <c r="R17" s="270"/>
      <c r="S17" s="357"/>
      <c r="V17" s="257"/>
    </row>
    <row r="18" spans="1:26" ht="78" x14ac:dyDescent="0.6">
      <c r="A18" s="290"/>
      <c r="B18" s="315"/>
      <c r="C18" s="134" t="s">
        <v>318</v>
      </c>
      <c r="D18" s="134" t="s">
        <v>305</v>
      </c>
      <c r="E18" s="293"/>
      <c r="F18" s="284"/>
      <c r="G18" s="284"/>
      <c r="H18" s="284"/>
      <c r="I18" s="311"/>
      <c r="J18" s="311"/>
      <c r="K18" s="311"/>
      <c r="L18" s="311"/>
      <c r="M18" s="311"/>
      <c r="N18" s="309"/>
      <c r="O18" s="287"/>
      <c r="P18" s="305"/>
      <c r="Q18" s="254"/>
      <c r="R18" s="270"/>
      <c r="S18" s="357"/>
      <c r="V18" s="257"/>
    </row>
    <row r="19" spans="1:26" ht="52" x14ac:dyDescent="0.6">
      <c r="A19" s="290"/>
      <c r="B19" s="315"/>
      <c r="C19" s="134" t="s">
        <v>319</v>
      </c>
      <c r="D19" s="134" t="s">
        <v>304</v>
      </c>
      <c r="E19" s="293"/>
      <c r="F19" s="284"/>
      <c r="G19" s="284"/>
      <c r="H19" s="284"/>
      <c r="I19" s="311"/>
      <c r="J19" s="311"/>
      <c r="K19" s="311"/>
      <c r="L19" s="311"/>
      <c r="M19" s="311"/>
      <c r="N19" s="309"/>
      <c r="O19" s="287"/>
      <c r="P19" s="305"/>
      <c r="Q19" s="254"/>
      <c r="R19" s="270"/>
      <c r="S19" s="357"/>
      <c r="V19" s="257"/>
    </row>
    <row r="20" spans="1:26" ht="78" x14ac:dyDescent="0.6">
      <c r="A20" s="290"/>
      <c r="B20" s="315"/>
      <c r="C20" s="134" t="s">
        <v>320</v>
      </c>
      <c r="D20" s="134" t="s">
        <v>304</v>
      </c>
      <c r="E20" s="293"/>
      <c r="F20" s="284"/>
      <c r="G20" s="284"/>
      <c r="H20" s="284"/>
      <c r="I20" s="311"/>
      <c r="J20" s="311"/>
      <c r="K20" s="311"/>
      <c r="L20" s="311"/>
      <c r="M20" s="311"/>
      <c r="N20" s="309"/>
      <c r="O20" s="287"/>
      <c r="P20" s="305"/>
      <c r="Q20" s="254"/>
      <c r="R20" s="270"/>
      <c r="S20" s="357"/>
      <c r="V20" s="257"/>
    </row>
    <row r="21" spans="1:26" ht="52.5" thickBot="1" x14ac:dyDescent="0.65">
      <c r="A21" s="291"/>
      <c r="B21" s="316"/>
      <c r="C21" s="135" t="s">
        <v>321</v>
      </c>
      <c r="D21" s="134" t="s">
        <v>304</v>
      </c>
      <c r="E21" s="294"/>
      <c r="F21" s="285"/>
      <c r="G21" s="285"/>
      <c r="H21" s="285"/>
      <c r="I21" s="312"/>
      <c r="J21" s="312"/>
      <c r="K21" s="312"/>
      <c r="L21" s="312"/>
      <c r="M21" s="312"/>
      <c r="N21" s="308"/>
      <c r="O21" s="288"/>
      <c r="P21" s="306"/>
      <c r="Q21" s="282"/>
      <c r="R21" s="271"/>
      <c r="S21" s="357"/>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1</v>
      </c>
      <c r="H22" s="283">
        <f ca="1">COUNTIFS(INDIRECT("RAG!$C$"&amp;$V12&amp;":$BB$"&amp;$V12),H$11,RAG!$C$3:$BB$3,$B22)</f>
        <v>0</v>
      </c>
      <c r="I22" s="310" t="s">
        <v>306</v>
      </c>
      <c r="J22" s="307" t="s">
        <v>307</v>
      </c>
      <c r="K22" s="307" t="s">
        <v>323</v>
      </c>
      <c r="L22" s="307" t="s">
        <v>309</v>
      </c>
      <c r="M22" s="307" t="s">
        <v>310</v>
      </c>
      <c r="N22" s="262" t="s">
        <v>279</v>
      </c>
      <c r="O22" s="265" t="s">
        <v>923</v>
      </c>
      <c r="P22" s="304" t="s">
        <v>304</v>
      </c>
      <c r="Q22" s="253"/>
      <c r="R22" s="269"/>
      <c r="S22" s="323"/>
      <c r="V22" s="256"/>
      <c r="Z22" s="113" t="str">
        <f>IF(R22&gt;0,B22&amp;":"&amp;R22&amp;"
","")</f>
        <v/>
      </c>
    </row>
    <row r="23" spans="1:26" ht="215.5"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2</v>
      </c>
      <c r="H24" s="259">
        <f ca="1">COUNTIFS(INDIRECT("RAG!$C$"&amp;$V12&amp;":$BB$"&amp;$V12),H$11,RAG!$C$3:$BB$3,$B24)</f>
        <v>4</v>
      </c>
      <c r="I24" s="262" t="s">
        <v>306</v>
      </c>
      <c r="J24" s="262" t="s">
        <v>307</v>
      </c>
      <c r="K24" s="262" t="s">
        <v>308</v>
      </c>
      <c r="L24" s="262" t="s">
        <v>309</v>
      </c>
      <c r="M24" s="262" t="s">
        <v>310</v>
      </c>
      <c r="N24" s="262" t="s">
        <v>279</v>
      </c>
      <c r="O24" s="265" t="s">
        <v>924</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70"/>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70"/>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70"/>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70"/>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70"/>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70"/>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925</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1</v>
      </c>
      <c r="G40" s="259">
        <f ca="1">COUNTIFS(INDIRECT("RAG!$C$"&amp;$V12&amp;":$BB$"&amp;$V12),G$11,RAG!$C$3:$BB$3,$B40)</f>
        <v>1</v>
      </c>
      <c r="H40" s="259">
        <f ca="1">COUNTIFS(INDIRECT("RAG!$C$"&amp;$V12&amp;":$BB$"&amp;$V12),H$11,RAG!$C$3:$BB$3,$B40)</f>
        <v>0</v>
      </c>
      <c r="I40" s="262" t="s">
        <v>306</v>
      </c>
      <c r="J40" s="262" t="s">
        <v>439</v>
      </c>
      <c r="K40" s="262" t="s">
        <v>346</v>
      </c>
      <c r="L40" s="262" t="s">
        <v>309</v>
      </c>
      <c r="M40" s="262" t="s">
        <v>310</v>
      </c>
      <c r="N40" s="262" t="s">
        <v>279</v>
      </c>
      <c r="O40" s="265" t="s">
        <v>926</v>
      </c>
      <c r="P40" s="304" t="s">
        <v>305</v>
      </c>
      <c r="Q40" s="253"/>
      <c r="R40" s="269"/>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305"/>
      <c r="Q41" s="254"/>
      <c r="R41" s="270"/>
      <c r="S41" s="323"/>
      <c r="V41" s="257"/>
    </row>
    <row r="42" spans="1:26" ht="52" x14ac:dyDescent="0.6">
      <c r="A42" s="290"/>
      <c r="B42" s="260"/>
      <c r="C42" s="137" t="s">
        <v>349</v>
      </c>
      <c r="D42" s="134" t="s">
        <v>305</v>
      </c>
      <c r="E42" s="277"/>
      <c r="F42" s="260"/>
      <c r="G42" s="260"/>
      <c r="H42" s="260"/>
      <c r="I42" s="263"/>
      <c r="J42" s="263"/>
      <c r="K42" s="263"/>
      <c r="L42" s="263"/>
      <c r="M42" s="263"/>
      <c r="N42" s="263"/>
      <c r="O42" s="266"/>
      <c r="P42" s="305"/>
      <c r="Q42" s="254"/>
      <c r="R42" s="270"/>
      <c r="S42" s="323"/>
      <c r="V42" s="257"/>
    </row>
    <row r="43" spans="1:26" ht="78" x14ac:dyDescent="0.6">
      <c r="A43" s="290"/>
      <c r="B43" s="260"/>
      <c r="C43" s="137" t="s">
        <v>350</v>
      </c>
      <c r="D43" s="134" t="s">
        <v>304</v>
      </c>
      <c r="E43" s="277"/>
      <c r="F43" s="260"/>
      <c r="G43" s="260"/>
      <c r="H43" s="260"/>
      <c r="I43" s="263"/>
      <c r="J43" s="263"/>
      <c r="K43" s="263"/>
      <c r="L43" s="263"/>
      <c r="M43" s="263"/>
      <c r="N43" s="263"/>
      <c r="O43" s="266"/>
      <c r="P43" s="305"/>
      <c r="Q43" s="254"/>
      <c r="R43" s="270"/>
      <c r="S43" s="323"/>
      <c r="V43" s="257"/>
    </row>
    <row r="44" spans="1:26" ht="104" x14ac:dyDescent="0.6">
      <c r="A44" s="290"/>
      <c r="B44" s="260"/>
      <c r="C44" s="137" t="s">
        <v>351</v>
      </c>
      <c r="D44" s="134" t="s">
        <v>304</v>
      </c>
      <c r="E44" s="277"/>
      <c r="F44" s="260"/>
      <c r="G44" s="260"/>
      <c r="H44" s="260"/>
      <c r="I44" s="263"/>
      <c r="J44" s="263"/>
      <c r="K44" s="263"/>
      <c r="L44" s="263"/>
      <c r="M44" s="263"/>
      <c r="N44" s="263"/>
      <c r="O44" s="266"/>
      <c r="P44" s="305"/>
      <c r="Q44" s="254"/>
      <c r="R44" s="270"/>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306"/>
      <c r="Q45" s="282"/>
      <c r="R45" s="271"/>
      <c r="S45" s="323"/>
      <c r="V45" s="272"/>
    </row>
    <row r="46" spans="1:26" ht="78" x14ac:dyDescent="0.6">
      <c r="A46" s="289" t="s">
        <v>94</v>
      </c>
      <c r="B46" s="259" t="s">
        <v>119</v>
      </c>
      <c r="C46" s="136" t="s">
        <v>353</v>
      </c>
      <c r="D46" s="133" t="s">
        <v>305</v>
      </c>
      <c r="E46" s="276" t="s">
        <v>305</v>
      </c>
      <c r="F46" s="259">
        <f ca="1">COUNTIFS(INDIRECT("RAG!$C$"&amp;$V12&amp;":$BB$"&amp;$V12),F$11,RAG!$C$3:$BB$3,$B46)</f>
        <v>1</v>
      </c>
      <c r="G46" s="259">
        <f ca="1">COUNTIFS(INDIRECT("RAG!$C$"&amp;$V12&amp;":$BB$"&amp;$V12),G$11,RAG!$C$3:$BB$3,$B46)</f>
        <v>2</v>
      </c>
      <c r="H46" s="259">
        <f ca="1">COUNTIFS(INDIRECT("RAG!$C$"&amp;$V12&amp;":$BB$"&amp;$V12),H$11,RAG!$C$3:$BB$3,$B46)</f>
        <v>4</v>
      </c>
      <c r="I46" s="262" t="s">
        <v>306</v>
      </c>
      <c r="J46" s="262" t="s">
        <v>307</v>
      </c>
      <c r="K46" s="262" t="s">
        <v>308</v>
      </c>
      <c r="L46" s="262" t="s">
        <v>309</v>
      </c>
      <c r="M46" s="262" t="s">
        <v>310</v>
      </c>
      <c r="N46" s="262" t="s">
        <v>279</v>
      </c>
      <c r="O46" s="265" t="s">
        <v>927</v>
      </c>
      <c r="P46" s="304" t="s">
        <v>304</v>
      </c>
      <c r="Q46" s="253"/>
      <c r="R46" s="253" t="s">
        <v>337</v>
      </c>
      <c r="S46" s="322"/>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2"/>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2"/>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2"/>
      <c r="V49" s="257"/>
    </row>
    <row r="50" spans="1:26" ht="291.64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62" t="s">
        <v>249</v>
      </c>
      <c r="J51" s="262" t="s">
        <v>249</v>
      </c>
      <c r="K51" s="262" t="s">
        <v>249</v>
      </c>
      <c r="L51" s="262" t="s">
        <v>249</v>
      </c>
      <c r="M51" s="262" t="s">
        <v>249</v>
      </c>
      <c r="N51" s="262" t="s">
        <v>280</v>
      </c>
      <c r="O51" s="265" t="s">
        <v>928</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9" customHeight="1" thickBot="1" x14ac:dyDescent="0.65">
      <c r="A52" s="291"/>
      <c r="B52" s="261"/>
      <c r="C52" s="138" t="s">
        <v>362</v>
      </c>
      <c r="D52" s="134" t="s">
        <v>305</v>
      </c>
      <c r="E52" s="278"/>
      <c r="F52" s="261"/>
      <c r="G52" s="261"/>
      <c r="H52" s="261"/>
      <c r="I52" s="279"/>
      <c r="J52" s="279"/>
      <c r="K52" s="279"/>
      <c r="L52" s="279"/>
      <c r="M52" s="279"/>
      <c r="N52" s="279"/>
      <c r="O52" s="267"/>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364</v>
      </c>
      <c r="M53" s="262" t="s">
        <v>310</v>
      </c>
      <c r="N53" s="262"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84"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2</v>
      </c>
      <c r="H58" s="283">
        <f ca="1">COUNTIFS(INDIRECT("RAG!$C$"&amp;$V12&amp;":$BB$"&amp;$V12),H$11,RAG!$C$3:$BB$3,$B58)</f>
        <v>0</v>
      </c>
      <c r="I58" s="262" t="s">
        <v>306</v>
      </c>
      <c r="J58" s="262" t="s">
        <v>307</v>
      </c>
      <c r="K58" s="262" t="s">
        <v>308</v>
      </c>
      <c r="L58" s="262" t="s">
        <v>309</v>
      </c>
      <c r="M58" s="262" t="s">
        <v>310</v>
      </c>
      <c r="N58" s="262" t="s">
        <v>282</v>
      </c>
      <c r="O58" s="265" t="s">
        <v>929</v>
      </c>
      <c r="P58" s="250" t="s">
        <v>304</v>
      </c>
      <c r="Q58" s="253"/>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row>
    <row r="60" spans="1:26" ht="392.15" customHeight="1" thickBot="1" x14ac:dyDescent="0.65">
      <c r="A60" s="291"/>
      <c r="B60" s="261"/>
      <c r="C60" s="145" t="s">
        <v>373</v>
      </c>
      <c r="D60" s="134" t="s">
        <v>304</v>
      </c>
      <c r="E60" s="294"/>
      <c r="F60" s="285"/>
      <c r="G60" s="285"/>
      <c r="H60" s="285"/>
      <c r="I60" s="279"/>
      <c r="J60" s="279"/>
      <c r="K60" s="279"/>
      <c r="L60" s="279"/>
      <c r="M60" s="279"/>
      <c r="N60" s="279"/>
      <c r="O60" s="267"/>
      <c r="P60" s="268"/>
      <c r="Q60" s="282"/>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930</v>
      </c>
      <c r="P76" s="250" t="s">
        <v>304</v>
      </c>
      <c r="Q76" s="269"/>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70"/>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70"/>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70"/>
      <c r="R79" s="254"/>
      <c r="S79" s="323"/>
      <c r="V79" s="257"/>
    </row>
    <row r="80" spans="1:26" ht="213.65" customHeight="1" thickBot="1" x14ac:dyDescent="0.65">
      <c r="A80" s="291"/>
      <c r="B80" s="261"/>
      <c r="C80" s="146" t="s">
        <v>399</v>
      </c>
      <c r="D80" s="134" t="s">
        <v>304</v>
      </c>
      <c r="E80" s="294"/>
      <c r="F80" s="285"/>
      <c r="G80" s="285"/>
      <c r="H80" s="285"/>
      <c r="I80" s="279"/>
      <c r="J80" s="279"/>
      <c r="K80" s="279"/>
      <c r="L80" s="279"/>
      <c r="M80" s="279"/>
      <c r="N80" s="279"/>
      <c r="O80" s="297"/>
      <c r="P80" s="268"/>
      <c r="Q80" s="271"/>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65" t="s">
        <v>931</v>
      </c>
      <c r="P81" s="250" t="s">
        <v>304</v>
      </c>
      <c r="Q81" s="269"/>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70"/>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54"/>
      <c r="S86" s="324"/>
      <c r="V86" s="257"/>
    </row>
    <row r="87" spans="1:26" ht="85.75" customHeight="1" thickBot="1" x14ac:dyDescent="0.65">
      <c r="A87" s="280"/>
      <c r="B87" s="261"/>
      <c r="C87" s="145" t="s">
        <v>407</v>
      </c>
      <c r="D87" s="134" t="s">
        <v>304</v>
      </c>
      <c r="E87" s="278"/>
      <c r="F87" s="261"/>
      <c r="G87" s="261"/>
      <c r="H87" s="261"/>
      <c r="I87" s="279"/>
      <c r="J87" s="279"/>
      <c r="K87" s="279"/>
      <c r="L87" s="279"/>
      <c r="M87" s="279"/>
      <c r="N87" s="279"/>
      <c r="O87" s="267"/>
      <c r="P87" s="268"/>
      <c r="Q87" s="271"/>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47.4"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pntClRyuNwx8sU7ISDkw7gaJKY9OvOwWr5vQMbA+GOjkwKuvWyg0Hq+3Vet4VWFxYHJHbSeplrky+thLcMGuFw==" saltValue="pfSCCbKnPYQavEYd8vaWYA==" spinCount="100000" sheet="1" objects="1" scenarios="1"/>
  <autoFilter ref="A11:Q91" xr:uid="{D2C47CAF-421C-4D58-AA7A-22430CCF83D7}"/>
  <mergeCells count="262">
    <mergeCell ref="S69:S75"/>
    <mergeCell ref="S76:S80"/>
    <mergeCell ref="S81:S87"/>
    <mergeCell ref="S88:S91"/>
    <mergeCell ref="S22:S23"/>
    <mergeCell ref="S24:S31"/>
    <mergeCell ref="S32:S39"/>
    <mergeCell ref="S40:S45"/>
    <mergeCell ref="S46:S50"/>
    <mergeCell ref="S51:S52"/>
    <mergeCell ref="S53:S57"/>
    <mergeCell ref="S58:S60"/>
    <mergeCell ref="S61:S68"/>
    <mergeCell ref="S12:S21"/>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435" priority="7">
      <formula>$D12="No"</formula>
    </cfRule>
  </conditionalFormatting>
  <conditionalFormatting sqref="F12:F91">
    <cfRule type="cellIs" dxfId="434" priority="10" operator="greaterThan">
      <formula>0</formula>
    </cfRule>
  </conditionalFormatting>
  <conditionalFormatting sqref="G12:G91">
    <cfRule type="cellIs" dxfId="433" priority="9" operator="greaterThan">
      <formula>0</formula>
    </cfRule>
  </conditionalFormatting>
  <conditionalFormatting sqref="H12:H91">
    <cfRule type="cellIs" dxfId="432" priority="8" operator="greaterThan">
      <formula>0</formula>
    </cfRule>
  </conditionalFormatting>
  <conditionalFormatting sqref="N12">
    <cfRule type="cellIs" dxfId="431" priority="26" operator="equal">
      <formula>"Significant Positive"</formula>
    </cfRule>
    <cfRule type="cellIs" dxfId="430" priority="27" operator="equal">
      <formula>"Neutral"</formula>
    </cfRule>
    <cfRule type="cellIs" dxfId="429" priority="23" operator="equal">
      <formula>"Minor Negative"</formula>
    </cfRule>
    <cfRule type="cellIs" dxfId="428" priority="24" operator="equal">
      <formula>"Significant Negative"</formula>
    </cfRule>
    <cfRule type="cellIs" dxfId="427" priority="25" operator="equal">
      <formula>"Minor Positive"</formula>
    </cfRule>
  </conditionalFormatting>
  <conditionalFormatting sqref="N22">
    <cfRule type="cellIs" dxfId="426" priority="17" operator="equal">
      <formula>"Significant Negative"</formula>
    </cfRule>
    <cfRule type="cellIs" dxfId="425" priority="18" operator="equal">
      <formula>"Minor Negative"</formula>
    </cfRule>
    <cfRule type="cellIs" dxfId="424" priority="19" operator="equal">
      <formula>"Uncertain"</formula>
    </cfRule>
    <cfRule type="cellIs" dxfId="423" priority="20" operator="equal">
      <formula>"Neutral"</formula>
    </cfRule>
    <cfRule type="cellIs" dxfId="422" priority="21" operator="equal">
      <formula>"Minor Positive"</formula>
    </cfRule>
    <cfRule type="cellIs" dxfId="421" priority="22" operator="equal">
      <formula>"Significant Positive"</formula>
    </cfRule>
  </conditionalFormatting>
  <conditionalFormatting sqref="N24">
    <cfRule type="cellIs" dxfId="420" priority="92" operator="equal">
      <formula>"Minor Positive"</formula>
    </cfRule>
    <cfRule type="cellIs" dxfId="419" priority="89" operator="equal">
      <formula>"Minor Negative"</formula>
    </cfRule>
    <cfRule type="cellIs" dxfId="418" priority="91" operator="equal">
      <formula>"Neutral"</formula>
    </cfRule>
    <cfRule type="cellIs" dxfId="417" priority="88" operator="equal">
      <formula>"Significant Negative"</formula>
    </cfRule>
    <cfRule type="cellIs" dxfId="416" priority="93" operator="equal">
      <formula>"Significant Positive"</formula>
    </cfRule>
    <cfRule type="cellIs" dxfId="415" priority="90" operator="equal">
      <formula>"Uncertain"</formula>
    </cfRule>
  </conditionalFormatting>
  <conditionalFormatting sqref="N32">
    <cfRule type="cellIs" dxfId="414" priority="98" operator="equal">
      <formula>"Minor Positive"</formula>
    </cfRule>
    <cfRule type="cellIs" dxfId="413" priority="97" operator="equal">
      <formula>"Neutral"</formula>
    </cfRule>
    <cfRule type="cellIs" dxfId="412" priority="95" operator="equal">
      <formula>"Minor Negative"</formula>
    </cfRule>
    <cfRule type="cellIs" dxfId="411" priority="94" operator="equal">
      <formula>"Significant Negative"</formula>
    </cfRule>
    <cfRule type="cellIs" dxfId="410" priority="96" operator="equal">
      <formula>"Uncertain"</formula>
    </cfRule>
    <cfRule type="cellIs" dxfId="409" priority="99" operator="equal">
      <formula>"Significant Positive"</formula>
    </cfRule>
  </conditionalFormatting>
  <conditionalFormatting sqref="N40">
    <cfRule type="cellIs" dxfId="408" priority="30" operator="equal">
      <formula>"Uncertain"</formula>
    </cfRule>
    <cfRule type="cellIs" dxfId="407" priority="29" operator="equal">
      <formula>"Minor Negative"</formula>
    </cfRule>
    <cfRule type="cellIs" dxfId="406" priority="31" operator="equal">
      <formula>"Neutral"</formula>
    </cfRule>
    <cfRule type="cellIs" dxfId="405" priority="32" operator="equal">
      <formula>"Minor Positive"</formula>
    </cfRule>
    <cfRule type="cellIs" dxfId="404" priority="28" operator="equal">
      <formula>"Significant Negative"</formula>
    </cfRule>
    <cfRule type="cellIs" dxfId="403" priority="33" operator="equal">
      <formula>"Significant Positive"</formula>
    </cfRule>
  </conditionalFormatting>
  <conditionalFormatting sqref="N46">
    <cfRule type="cellIs" dxfId="402" priority="100" operator="equal">
      <formula>"Significant Negative"</formula>
    </cfRule>
    <cfRule type="cellIs" dxfId="401" priority="101" operator="equal">
      <formula>"Minor Negative"</formula>
    </cfRule>
    <cfRule type="cellIs" dxfId="400" priority="102" operator="equal">
      <formula>"Uncertain"</formula>
    </cfRule>
    <cfRule type="cellIs" dxfId="399" priority="103" operator="equal">
      <formula>"Neutral"</formula>
    </cfRule>
    <cfRule type="cellIs" dxfId="398" priority="104" operator="equal">
      <formula>"Minor Positive"</formula>
    </cfRule>
    <cfRule type="cellIs" dxfId="397" priority="105" operator="equal">
      <formula>"Significant Positive"</formula>
    </cfRule>
  </conditionalFormatting>
  <conditionalFormatting sqref="N51">
    <cfRule type="cellIs" dxfId="396" priority="106" operator="equal">
      <formula>"Significant Negative"</formula>
    </cfRule>
    <cfRule type="cellIs" dxfId="395" priority="107" operator="equal">
      <formula>"Minor Negative"</formula>
    </cfRule>
    <cfRule type="cellIs" dxfId="394" priority="108" operator="equal">
      <formula>"Uncertain"</formula>
    </cfRule>
    <cfRule type="cellIs" dxfId="393" priority="109" operator="equal">
      <formula>"Neutral"</formula>
    </cfRule>
    <cfRule type="cellIs" dxfId="392" priority="110" operator="equal">
      <formula>"Minor Positive"</formula>
    </cfRule>
    <cfRule type="cellIs" dxfId="391" priority="111" operator="equal">
      <formula>"Significant Positive"</formula>
    </cfRule>
  </conditionalFormatting>
  <conditionalFormatting sqref="N53">
    <cfRule type="cellIs" dxfId="390" priority="112" operator="equal">
      <formula>"Significant Negative"</formula>
    </cfRule>
    <cfRule type="cellIs" dxfId="389" priority="113" operator="equal">
      <formula>"Minor Negative"</formula>
    </cfRule>
    <cfRule type="cellIs" dxfId="388" priority="114" operator="equal">
      <formula>"Uncertain"</formula>
    </cfRule>
    <cfRule type="cellIs" dxfId="387" priority="115" operator="equal">
      <formula>"Neutral"</formula>
    </cfRule>
    <cfRule type="cellIs" dxfId="386" priority="116" operator="equal">
      <formula>"Minor Positive"</formula>
    </cfRule>
    <cfRule type="cellIs" dxfId="385" priority="117" operator="equal">
      <formula>"Significant Positive"</formula>
    </cfRule>
  </conditionalFormatting>
  <conditionalFormatting sqref="N58">
    <cfRule type="cellIs" dxfId="384" priority="11" operator="equal">
      <formula>"Significant Negative"</formula>
    </cfRule>
    <cfRule type="cellIs" dxfId="383" priority="12" operator="equal">
      <formula>"Minor Negative"</formula>
    </cfRule>
    <cfRule type="cellIs" dxfId="382" priority="13" operator="equal">
      <formula>"Uncertain"</formula>
    </cfRule>
    <cfRule type="cellIs" dxfId="381" priority="14" operator="equal">
      <formula>"Neutral"</formula>
    </cfRule>
    <cfRule type="cellIs" dxfId="380" priority="15" operator="equal">
      <formula>"Minor Positive"</formula>
    </cfRule>
    <cfRule type="cellIs" dxfId="379" priority="16" operator="equal">
      <formula>"Significant Positive"</formula>
    </cfRule>
  </conditionalFormatting>
  <conditionalFormatting sqref="N61">
    <cfRule type="cellIs" dxfId="378" priority="45" operator="equal">
      <formula>"Uncertain"</formula>
    </cfRule>
    <cfRule type="cellIs" dxfId="377" priority="46" operator="equal">
      <formula>"Neutral"</formula>
    </cfRule>
    <cfRule type="cellIs" dxfId="376" priority="47" operator="equal">
      <formula>"Minor Positive"</formula>
    </cfRule>
    <cfRule type="cellIs" dxfId="375" priority="48" operator="equal">
      <formula>"Significant Positive"</formula>
    </cfRule>
    <cfRule type="cellIs" dxfId="374" priority="43" operator="equal">
      <formula>"Significant Negative"</formula>
    </cfRule>
    <cfRule type="cellIs" dxfId="373" priority="44" operator="equal">
      <formula>"Minor Negative"</formula>
    </cfRule>
  </conditionalFormatting>
  <conditionalFormatting sqref="N69">
    <cfRule type="cellIs" dxfId="372" priority="53" operator="equal">
      <formula>"Minor Positive"</formula>
    </cfRule>
    <cfRule type="cellIs" dxfId="371" priority="54" operator="equal">
      <formula>"Significant Positive"</formula>
    </cfRule>
    <cfRule type="cellIs" dxfId="370" priority="52" operator="equal">
      <formula>"Neutral"</formula>
    </cfRule>
    <cfRule type="cellIs" dxfId="369" priority="51" operator="equal">
      <formula>"Uncertain"</formula>
    </cfRule>
    <cfRule type="cellIs" dxfId="368" priority="50" operator="equal">
      <formula>"Minor Negative"</formula>
    </cfRule>
    <cfRule type="cellIs" dxfId="367" priority="49" operator="equal">
      <formula>"Significant Negative"</formula>
    </cfRule>
  </conditionalFormatting>
  <conditionalFormatting sqref="N76">
    <cfRule type="cellIs" dxfId="366" priority="153" operator="equal">
      <formula>"Significant Positive"</formula>
    </cfRule>
    <cfRule type="cellIs" dxfId="365" priority="148" operator="equal">
      <formula>"Significant Negative"</formula>
    </cfRule>
    <cfRule type="cellIs" dxfId="364" priority="149" operator="equal">
      <formula>"Minor Negative"</formula>
    </cfRule>
    <cfRule type="cellIs" dxfId="363" priority="150" operator="equal">
      <formula>"Uncertain"</formula>
    </cfRule>
    <cfRule type="cellIs" dxfId="362" priority="151" operator="equal">
      <formula>"Neutral"</formula>
    </cfRule>
    <cfRule type="cellIs" dxfId="361" priority="152" operator="equal">
      <formula>"Minor Positive"</formula>
    </cfRule>
  </conditionalFormatting>
  <conditionalFormatting sqref="N81">
    <cfRule type="cellIs" dxfId="360" priority="5" operator="equal">
      <formula>"Minor Positive"</formula>
    </cfRule>
    <cfRule type="cellIs" dxfId="359" priority="4" operator="equal">
      <formula>"Neutral"</formula>
    </cfRule>
    <cfRule type="cellIs" dxfId="358" priority="3" operator="equal">
      <formula>"Uncertain"</formula>
    </cfRule>
    <cfRule type="cellIs" dxfId="357" priority="2" operator="equal">
      <formula>"Minor Negative"</formula>
    </cfRule>
    <cfRule type="cellIs" dxfId="356" priority="1" operator="equal">
      <formula>"Significant Negative"</formula>
    </cfRule>
    <cfRule type="cellIs" dxfId="355" priority="6" operator="equal">
      <formula>"Significant Positive"</formula>
    </cfRule>
  </conditionalFormatting>
  <conditionalFormatting sqref="N88">
    <cfRule type="cellIs" dxfId="354" priority="142" operator="equal">
      <formula>"Significant Negative"</formula>
    </cfRule>
    <cfRule type="cellIs" dxfId="353" priority="144" operator="equal">
      <formula>"Uncertain"</formula>
    </cfRule>
    <cfRule type="cellIs" dxfId="352" priority="145" operator="equal">
      <formula>"Neutral"</formula>
    </cfRule>
    <cfRule type="cellIs" dxfId="351" priority="146" operator="equal">
      <formula>"Minor Positive"</formula>
    </cfRule>
    <cfRule type="cellIs" dxfId="350" priority="147" operator="equal">
      <formula>"Significant Positive"</formula>
    </cfRule>
    <cfRule type="cellIs" dxfId="349" priority="143" operator="equal">
      <formula>"Minor Negative"</formula>
    </cfRule>
  </conditionalFormatting>
  <dataValidations count="10">
    <dataValidation type="list" allowBlank="1" showInputMessage="1" showErrorMessage="1" sqref="I12:I91" xr:uid="{48DBD543-CC83-4DCE-A99A-B7016ED6D63F}">
      <formula1>"Direct,Indirect,N/A"</formula1>
    </dataValidation>
    <dataValidation type="list" allowBlank="1" showInputMessage="1" showErrorMessage="1" sqref="J12 J22:J91" xr:uid="{811A44B8-0291-4DFB-9FDC-DA9FB5C9AB59}">
      <formula1>"Low,Medium,High,N/A"</formula1>
    </dataValidation>
    <dataValidation type="list" allowBlank="1" showInputMessage="1" showErrorMessage="1" sqref="K12 K22:K91" xr:uid="{6EE1A667-51AC-44C5-A67C-AF6E80591317}">
      <formula1>"Short(&lt;5yrs),Short/Medium,Medium(10yrs),Medium/Long,Long(20+yrs),N/A"</formula1>
    </dataValidation>
    <dataValidation type="list" allowBlank="1" showInputMessage="1" showErrorMessage="1" sqref="L12 L22:L91" xr:uid="{A8F44426-F71E-4116-9B96-16D997625095}">
      <formula1>"Localised,District-wide,Regional,National,N/A"</formula1>
    </dataValidation>
    <dataValidation type="list" allowBlank="1" showInputMessage="1" showErrorMessage="1" sqref="N88:N91 N12 N22:N80" xr:uid="{36A99AC8-D9FD-456A-A77B-8C0DE25F17F1}">
      <formula1>"Significant Positive,Minor Positive,Neutral,Uncertain,Minor Negative,Significant Negative"</formula1>
    </dataValidation>
    <dataValidation type="list" allowBlank="1" showInputMessage="1" showErrorMessage="1" sqref="P88:P91 P61:P68" xr:uid="{437FB657-3BB7-48DE-8598-586AC353227B}">
      <formula1>"Yes,No"</formula1>
    </dataValidation>
    <dataValidation type="list" allowBlank="1" showInputMessage="1" showErrorMessage="1" sqref="M22:M91" xr:uid="{E20539A7-920F-4A08-BC89-872A8F2FBE73}">
      <formula1>"Permanent/Irreversible,Permanant/Reversible,Temporary/Irreversible,Temporary/Reversible,N/A"</formula1>
    </dataValidation>
    <dataValidation type="list" allowBlank="1" showInputMessage="1" showErrorMessage="1" sqref="D12:D91" xr:uid="{7C1C7827-1A94-46EC-BFA3-032304D60349}">
      <formula1>"Yes, No"</formula1>
    </dataValidation>
    <dataValidation type="list" allowBlank="1" showInputMessage="1" showErrorMessage="1" sqref="M12" xr:uid="{C59EA235-21C8-4F3E-8417-A607399490EF}">
      <formula1>"Permenant/Irreversible,Permenant/Reversible,Temporary/Irreversible,Temporary/Reversible,N/A"</formula1>
    </dataValidation>
    <dataValidation type="list" allowBlank="1" showInputMessage="1" showErrorMessage="1" sqref="N81:N87" xr:uid="{4FA9C591-6F6E-4C1B-8D93-01C9B76331A4}">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17C45-AFBD-42E6-B95C-DA53D8AD1494}">
  <sheetPr codeName="Sheet45"/>
  <dimension ref="A1:Z94"/>
  <sheetViews>
    <sheetView showGridLines="0" zoomScale="47" zoomScaleNormal="25"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6" width="8.1796875" style="113" customWidth="1"/>
    <col min="7" max="7" width="8.453125" style="113" customWidth="1"/>
    <col min="8" max="8" width="9" style="113" customWidth="1"/>
    <col min="9" max="9" width="17.453125" style="113" bestFit="1" customWidth="1"/>
    <col min="10" max="10" width="18.54296875" style="113" bestFit="1" customWidth="1"/>
    <col min="11" max="11" width="17.1796875" style="113" bestFit="1" customWidth="1"/>
    <col min="12" max="12" width="16.1796875" style="113" bestFit="1" customWidth="1"/>
    <col min="13" max="13" width="25.453125" style="113" bestFit="1" customWidth="1"/>
    <col min="14" max="14" width="20.1796875" style="113" bestFit="1" customWidth="1"/>
    <col min="15" max="15" width="94.81640625" style="113" customWidth="1"/>
    <col min="16" max="16" width="16.54296875" style="113" customWidth="1"/>
    <col min="17" max="17" width="41.26953125" style="113" customWidth="1"/>
    <col min="18" max="18" width="53.54296875" style="113" customWidth="1"/>
    <col min="19" max="19" width="16.542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209</v>
      </c>
      <c r="D1" s="317"/>
      <c r="E1" s="114"/>
      <c r="F1" s="114"/>
      <c r="G1" s="114"/>
      <c r="H1" s="114"/>
      <c r="I1" s="115"/>
      <c r="J1" s="115"/>
      <c r="K1" s="115"/>
      <c r="M1" s="116"/>
      <c r="N1" s="116"/>
      <c r="O1" s="116"/>
    </row>
    <row r="2" spans="1:26" x14ac:dyDescent="0.6">
      <c r="A2" s="112" t="s">
        <v>31</v>
      </c>
      <c r="B2" s="118"/>
      <c r="C2" s="266" t="s">
        <v>932</v>
      </c>
      <c r="D2" s="266"/>
      <c r="E2" s="119"/>
      <c r="F2" s="119"/>
      <c r="G2" s="119"/>
      <c r="H2" s="119"/>
      <c r="M2" s="120"/>
      <c r="N2" s="120"/>
      <c r="O2" s="120"/>
    </row>
    <row r="3" spans="1:26" x14ac:dyDescent="0.6">
      <c r="A3" s="121" t="s">
        <v>32</v>
      </c>
      <c r="B3" s="122"/>
      <c r="C3" s="267" t="s">
        <v>661</v>
      </c>
      <c r="D3" s="267"/>
      <c r="E3" s="119"/>
      <c r="F3" s="119"/>
      <c r="G3" s="119"/>
      <c r="H3" s="119"/>
      <c r="M3" s="120"/>
      <c r="N3" s="120"/>
      <c r="O3" s="120"/>
    </row>
    <row r="4" spans="1:26" x14ac:dyDescent="0.6">
      <c r="A4" s="123" t="s">
        <v>33</v>
      </c>
      <c r="B4" s="124"/>
      <c r="C4" s="318" t="s">
        <v>933</v>
      </c>
      <c r="D4" s="318"/>
      <c r="E4" s="125"/>
      <c r="F4" s="125"/>
      <c r="G4" s="125"/>
      <c r="H4" s="125"/>
      <c r="M4" s="120"/>
      <c r="N4" s="120"/>
      <c r="O4" s="120"/>
    </row>
    <row r="5" spans="1:26" x14ac:dyDescent="0.6">
      <c r="A5" s="121" t="s">
        <v>34</v>
      </c>
      <c r="B5" s="124"/>
      <c r="C5" s="346">
        <v>0.25</v>
      </c>
      <c r="D5" s="347"/>
      <c r="E5" s="125"/>
      <c r="F5" s="125"/>
      <c r="G5" s="125"/>
      <c r="H5" s="125"/>
      <c r="M5" s="120"/>
      <c r="N5" s="120"/>
      <c r="O5" s="120"/>
    </row>
    <row r="6" spans="1:26" ht="68.150000000000006" customHeight="1" x14ac:dyDescent="0.6">
      <c r="A6" s="121" t="s">
        <v>35</v>
      </c>
      <c r="B6" s="124"/>
      <c r="C6" s="319" t="s">
        <v>934</v>
      </c>
      <c r="D6" s="320"/>
      <c r="E6" s="125"/>
      <c r="F6" s="125"/>
      <c r="G6" s="125"/>
      <c r="H6" s="125"/>
      <c r="M6" s="120"/>
      <c r="N6" s="120"/>
      <c r="O6" s="120"/>
    </row>
    <row r="7" spans="1:26" x14ac:dyDescent="0.6">
      <c r="A7" s="121" t="s">
        <v>36</v>
      </c>
      <c r="B7" s="124"/>
      <c r="C7" s="319" t="s">
        <v>935</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2</v>
      </c>
      <c r="G12" s="306">
        <f ca="1">COUNTIFS(INDIRECT("RAG!$C$"&amp;$V12&amp;":$BB$"&amp;$V12),G$11,RAG!$C$3:$BB$3,$B12)</f>
        <v>1</v>
      </c>
      <c r="H12" s="306">
        <f ca="1">COUNTIFS(INDIRECT("RAG!$C$"&amp;$V12&amp;":$BB$"&amp;$V12),H$11,RAG!$C$3:$BB$3,$B12)</f>
        <v>0</v>
      </c>
      <c r="I12" s="310" t="s">
        <v>249</v>
      </c>
      <c r="J12" s="310" t="s">
        <v>249</v>
      </c>
      <c r="K12" s="310" t="s">
        <v>249</v>
      </c>
      <c r="L12" s="310" t="s">
        <v>249</v>
      </c>
      <c r="M12" s="310" t="s">
        <v>249</v>
      </c>
      <c r="N12" s="307" t="s">
        <v>280</v>
      </c>
      <c r="O12" s="265" t="s">
        <v>879</v>
      </c>
      <c r="P12" s="304" t="s">
        <v>304</v>
      </c>
      <c r="Q12" s="269"/>
      <c r="R12" s="269"/>
      <c r="S12" s="323"/>
      <c r="V12" s="256">
        <f>MATCH(C1, RAG!$B$1:B$59, 0)</f>
        <v>42</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52"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1</v>
      </c>
      <c r="H22" s="283">
        <f ca="1">COUNTIFS(INDIRECT("RAG!$C$"&amp;$V12&amp;":$BB$"&amp;$V12),H$11,RAG!$C$3:$BB$3,$B22)</f>
        <v>0</v>
      </c>
      <c r="I22" s="310" t="s">
        <v>249</v>
      </c>
      <c r="J22" s="307" t="s">
        <v>249</v>
      </c>
      <c r="K22" s="307" t="s">
        <v>249</v>
      </c>
      <c r="L22" s="307" t="s">
        <v>249</v>
      </c>
      <c r="M22" s="307" t="s">
        <v>249</v>
      </c>
      <c r="N22" s="262" t="s">
        <v>280</v>
      </c>
      <c r="O22" s="265" t="s">
        <v>936</v>
      </c>
      <c r="P22" s="304" t="s">
        <v>304</v>
      </c>
      <c r="Q22" s="269"/>
      <c r="R22" s="269"/>
      <c r="S22" s="323"/>
      <c r="V22" s="256"/>
      <c r="Z22" s="113" t="str">
        <f>IF(R22&gt;0,B22&amp;":"&amp;R22&amp;"
","")</f>
        <v/>
      </c>
    </row>
    <row r="23" spans="1:26" ht="85.4"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62" t="s">
        <v>249</v>
      </c>
      <c r="J24" s="262" t="s">
        <v>249</v>
      </c>
      <c r="K24" s="262" t="s">
        <v>249</v>
      </c>
      <c r="L24" s="262" t="s">
        <v>249</v>
      </c>
      <c r="M24" s="262" t="s">
        <v>249</v>
      </c>
      <c r="N24" s="262" t="s">
        <v>280</v>
      </c>
      <c r="O24" s="265" t="s">
        <v>937</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54"/>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54"/>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54"/>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54"/>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54"/>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54"/>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938</v>
      </c>
      <c r="P32" s="304" t="s">
        <v>304</v>
      </c>
      <c r="Q32" s="269"/>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70"/>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70"/>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70"/>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70"/>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70"/>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70"/>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71"/>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307</v>
      </c>
      <c r="K40" s="262" t="s">
        <v>346</v>
      </c>
      <c r="L40" s="262" t="s">
        <v>309</v>
      </c>
      <c r="M40" s="262" t="s">
        <v>310</v>
      </c>
      <c r="N40" s="262" t="s">
        <v>279</v>
      </c>
      <c r="O40" s="265" t="s">
        <v>939</v>
      </c>
      <c r="P40" s="304" t="s">
        <v>305</v>
      </c>
      <c r="Q40" s="269"/>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305"/>
      <c r="Q41" s="270"/>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305"/>
      <c r="Q42" s="270"/>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305"/>
      <c r="Q43" s="270"/>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305"/>
      <c r="Q44" s="270"/>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306"/>
      <c r="Q45" s="271"/>
      <c r="R45" s="282"/>
      <c r="S45" s="323"/>
      <c r="V45" s="272"/>
    </row>
    <row r="46" spans="1:26" ht="78" x14ac:dyDescent="0.6">
      <c r="A46" s="289" t="s">
        <v>94</v>
      </c>
      <c r="B46" s="259" t="s">
        <v>119</v>
      </c>
      <c r="C46" s="136" t="s">
        <v>353</v>
      </c>
      <c r="D46" s="133" t="s">
        <v>305</v>
      </c>
      <c r="E46" s="276" t="s">
        <v>305</v>
      </c>
      <c r="F46" s="259">
        <f ca="1">COUNTIFS(INDIRECT("RAG!$C$"&amp;$V12&amp;":$BB$"&amp;$V12),F$11,RAG!$C$3:$BB$3,$B46)</f>
        <v>3</v>
      </c>
      <c r="G46" s="259">
        <f ca="1">COUNTIFS(INDIRECT("RAG!$C$"&amp;$V12&amp;":$BB$"&amp;$V12),G$11,RAG!$C$3:$BB$3,$B46)</f>
        <v>1</v>
      </c>
      <c r="H46" s="259">
        <f ca="1">COUNTIFS(INDIRECT("RAG!$C$"&amp;$V12&amp;":$BB$"&amp;$V12),H$11,RAG!$C$3:$BB$3,$B46)</f>
        <v>3</v>
      </c>
      <c r="I46" s="262" t="s">
        <v>306</v>
      </c>
      <c r="J46" s="262" t="s">
        <v>307</v>
      </c>
      <c r="K46" s="262" t="s">
        <v>308</v>
      </c>
      <c r="L46" s="262" t="s">
        <v>309</v>
      </c>
      <c r="M46" s="262" t="s">
        <v>310</v>
      </c>
      <c r="N46" s="262" t="s">
        <v>282</v>
      </c>
      <c r="O46" s="265" t="s">
        <v>940</v>
      </c>
      <c r="P46" s="304" t="s">
        <v>305</v>
      </c>
      <c r="Q46" s="253" t="s">
        <v>941</v>
      </c>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409.6"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262" t="s">
        <v>249</v>
      </c>
      <c r="J51" s="262" t="s">
        <v>249</v>
      </c>
      <c r="K51" s="262" t="s">
        <v>249</v>
      </c>
      <c r="L51" s="262" t="s">
        <v>249</v>
      </c>
      <c r="M51" s="262" t="s">
        <v>249</v>
      </c>
      <c r="N51" s="262" t="s">
        <v>280</v>
      </c>
      <c r="O51" s="265" t="s">
        <v>735</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44.4" customHeight="1" thickBot="1" x14ac:dyDescent="0.65">
      <c r="A52" s="291"/>
      <c r="B52" s="261"/>
      <c r="C52" s="138" t="s">
        <v>362</v>
      </c>
      <c r="D52" s="134" t="s">
        <v>305</v>
      </c>
      <c r="E52" s="278"/>
      <c r="F52" s="261"/>
      <c r="G52" s="261"/>
      <c r="H52" s="261"/>
      <c r="I52" s="279"/>
      <c r="J52" s="279"/>
      <c r="K52" s="279"/>
      <c r="L52" s="279"/>
      <c r="M52" s="279"/>
      <c r="N52" s="279"/>
      <c r="O52" s="267"/>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364</v>
      </c>
      <c r="M53" s="262" t="s">
        <v>310</v>
      </c>
      <c r="N53" s="262" t="s">
        <v>282</v>
      </c>
      <c r="O53" s="265" t="s">
        <v>657</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57.6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279</v>
      </c>
      <c r="O58" s="265" t="s">
        <v>942</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52"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85.4" customHeight="1"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2</v>
      </c>
      <c r="G61" s="283">
        <f ca="1">COUNTIFS(INDIRECT("RAG!$C$"&amp;$V12&amp;":$BB$"&amp;$V12),G$11,RAG!$C$3:$BB$3,$B61)</f>
        <v>1</v>
      </c>
      <c r="H61" s="283">
        <f ca="1">COUNTIFS(INDIRECT("RAG!$C$"&amp;$V12&amp;":$BB$"&amp;$V12),H$11,RAG!$C$3:$BB$3,$B61)</f>
        <v>2</v>
      </c>
      <c r="I61" s="262" t="s">
        <v>249</v>
      </c>
      <c r="J61" s="262" t="s">
        <v>249</v>
      </c>
      <c r="K61" s="262" t="s">
        <v>249</v>
      </c>
      <c r="L61" s="262" t="s">
        <v>249</v>
      </c>
      <c r="M61" s="262" t="s">
        <v>249</v>
      </c>
      <c r="N61" s="262" t="s">
        <v>280</v>
      </c>
      <c r="O61" s="265" t="s">
        <v>943</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944</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62"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306</v>
      </c>
      <c r="J76" s="262" t="s">
        <v>307</v>
      </c>
      <c r="K76" s="262" t="s">
        <v>308</v>
      </c>
      <c r="L76" s="262" t="s">
        <v>309</v>
      </c>
      <c r="M76" s="262" t="s">
        <v>310</v>
      </c>
      <c r="N76" s="262"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187.4"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2</v>
      </c>
      <c r="H81" s="259">
        <f ca="1">COUNTIFS(INDIRECT("RAG!$C$"&amp;$V12&amp;":$BB$"&amp;$V12),H$11,RAG!$C$3:$BB$3,$B81)</f>
        <v>3</v>
      </c>
      <c r="I81" s="262" t="s">
        <v>306</v>
      </c>
      <c r="J81" s="262" t="s">
        <v>307</v>
      </c>
      <c r="K81" s="262" t="s">
        <v>308</v>
      </c>
      <c r="L81" s="262" t="s">
        <v>309</v>
      </c>
      <c r="M81" s="262" t="s">
        <v>310</v>
      </c>
      <c r="N81" s="262" t="s">
        <v>282</v>
      </c>
      <c r="O81" s="265" t="s">
        <v>945</v>
      </c>
      <c r="P81" s="250" t="s">
        <v>305</v>
      </c>
      <c r="Q81" s="253" t="s">
        <v>619</v>
      </c>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4"/>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4"/>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4"/>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4"/>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4"/>
      <c r="V86" s="257"/>
    </row>
    <row r="87" spans="1:26" ht="138.6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71.39999999999998"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6Lzxd29cPEzSLZK87zjQyeHvHcF6j3mV/tV6loPmA2ycunCZJOwbvKZtzEaYpP5W42NhaR3EH1ms4+8J4PfWGQ==" saltValue="b1edHIExoky3WX1OlcFu1Q=="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48" priority="7">
      <formula>$D12="No"</formula>
    </cfRule>
  </conditionalFormatting>
  <conditionalFormatting sqref="F12:F91">
    <cfRule type="cellIs" dxfId="347" priority="10" operator="greaterThan">
      <formula>0</formula>
    </cfRule>
  </conditionalFormatting>
  <conditionalFormatting sqref="G12:G91">
    <cfRule type="cellIs" dxfId="346" priority="9" operator="greaterThan">
      <formula>0</formula>
    </cfRule>
  </conditionalFormatting>
  <conditionalFormatting sqref="H12:H91">
    <cfRule type="cellIs" dxfId="345" priority="8" operator="greaterThan">
      <formula>0</formula>
    </cfRule>
  </conditionalFormatting>
  <conditionalFormatting sqref="N12">
    <cfRule type="cellIs" dxfId="344" priority="1" operator="equal">
      <formula>"Significant Negative"</formula>
    </cfRule>
    <cfRule type="cellIs" dxfId="343" priority="2" operator="equal">
      <formula>"Minor Negative"</formula>
    </cfRule>
    <cfRule type="cellIs" dxfId="342" priority="3" operator="equal">
      <formula>"Uncertain"</formula>
    </cfRule>
    <cfRule type="cellIs" dxfId="341" priority="4" operator="equal">
      <formula>"Neutral"</formula>
    </cfRule>
    <cfRule type="cellIs" dxfId="340" priority="5" operator="equal">
      <formula>"Minor Positive"</formula>
    </cfRule>
    <cfRule type="cellIs" dxfId="339" priority="6" operator="equal">
      <formula>"Significant Positive"</formula>
    </cfRule>
  </conditionalFormatting>
  <conditionalFormatting sqref="N22">
    <cfRule type="cellIs" dxfId="338" priority="153" operator="equal">
      <formula>"Neutral"</formula>
    </cfRule>
    <cfRule type="cellIs" dxfId="337" priority="154" operator="equal">
      <formula>"Minor Positive"</formula>
    </cfRule>
    <cfRule type="cellIs" dxfId="336" priority="155" operator="equal">
      <formula>"Significant Positive"</formula>
    </cfRule>
    <cfRule type="cellIs" dxfId="335" priority="150" operator="equal">
      <formula>"Significant Negative"</formula>
    </cfRule>
    <cfRule type="cellIs" dxfId="334" priority="151" operator="equal">
      <formula>"Minor Negative"</formula>
    </cfRule>
    <cfRule type="cellIs" dxfId="333" priority="152" operator="equal">
      <formula>"Uncertain"</formula>
    </cfRule>
  </conditionalFormatting>
  <conditionalFormatting sqref="N24">
    <cfRule type="cellIs" dxfId="332" priority="69" operator="equal">
      <formula>"Significant Positive"</formula>
    </cfRule>
    <cfRule type="cellIs" dxfId="331" priority="64" operator="equal">
      <formula>"Significant Negative"</formula>
    </cfRule>
    <cfRule type="cellIs" dxfId="330" priority="66" operator="equal">
      <formula>"Uncertain"</formula>
    </cfRule>
    <cfRule type="cellIs" dxfId="329" priority="67" operator="equal">
      <formula>"Neutral"</formula>
    </cfRule>
    <cfRule type="cellIs" dxfId="328" priority="68" operator="equal">
      <formula>"Minor Positive"</formula>
    </cfRule>
    <cfRule type="cellIs" dxfId="327" priority="65" operator="equal">
      <formula>"Minor Negative"</formula>
    </cfRule>
  </conditionalFormatting>
  <conditionalFormatting sqref="N32">
    <cfRule type="cellIs" dxfId="326" priority="75" operator="equal">
      <formula>"Significant Positive"</formula>
    </cfRule>
    <cfRule type="cellIs" dxfId="325" priority="74" operator="equal">
      <formula>"Minor Positive"</formula>
    </cfRule>
    <cfRule type="cellIs" dxfId="324" priority="70" operator="equal">
      <formula>"Significant Negative"</formula>
    </cfRule>
    <cfRule type="cellIs" dxfId="323" priority="71" operator="equal">
      <formula>"Minor Negative"</formula>
    </cfRule>
    <cfRule type="cellIs" dxfId="322" priority="72" operator="equal">
      <formula>"Uncertain"</formula>
    </cfRule>
    <cfRule type="cellIs" dxfId="321" priority="73" operator="equal">
      <formula>"Neutral"</formula>
    </cfRule>
  </conditionalFormatting>
  <conditionalFormatting sqref="N40">
    <cfRule type="cellIs" dxfId="320" priority="81" operator="equal">
      <formula>"Significant Positive"</formula>
    </cfRule>
    <cfRule type="cellIs" dxfId="319" priority="80" operator="equal">
      <formula>"Minor Positive"</formula>
    </cfRule>
    <cfRule type="cellIs" dxfId="318" priority="78" operator="equal">
      <formula>"Uncertain"</formula>
    </cfRule>
    <cfRule type="cellIs" dxfId="317" priority="77" operator="equal">
      <formula>"Minor Negative"</formula>
    </cfRule>
    <cfRule type="cellIs" dxfId="316" priority="76" operator="equal">
      <formula>"Significant Negative"</formula>
    </cfRule>
    <cfRule type="cellIs" dxfId="315" priority="79" operator="equal">
      <formula>"Neutral"</formula>
    </cfRule>
  </conditionalFormatting>
  <conditionalFormatting sqref="N46">
    <cfRule type="cellIs" dxfId="314" priority="85" operator="equal">
      <formula>"Neutral"</formula>
    </cfRule>
    <cfRule type="cellIs" dxfId="313" priority="87" operator="equal">
      <formula>"Significant Positive"</formula>
    </cfRule>
    <cfRule type="cellIs" dxfId="312" priority="86" operator="equal">
      <formula>"Minor Positive"</formula>
    </cfRule>
    <cfRule type="cellIs" dxfId="311" priority="83" operator="equal">
      <formula>"Minor Negative"</formula>
    </cfRule>
    <cfRule type="cellIs" dxfId="310" priority="82" operator="equal">
      <formula>"Significant Negative"</formula>
    </cfRule>
    <cfRule type="cellIs" dxfId="309" priority="84" operator="equal">
      <formula>"Uncertain"</formula>
    </cfRule>
  </conditionalFormatting>
  <conditionalFormatting sqref="N51">
    <cfRule type="cellIs" dxfId="308" priority="92" operator="equal">
      <formula>"Minor Positive"</formula>
    </cfRule>
    <cfRule type="cellIs" dxfId="307" priority="91" operator="equal">
      <formula>"Neutral"</formula>
    </cfRule>
    <cfRule type="cellIs" dxfId="306" priority="90" operator="equal">
      <formula>"Uncertain"</formula>
    </cfRule>
    <cfRule type="cellIs" dxfId="305" priority="89" operator="equal">
      <formula>"Minor Negative"</formula>
    </cfRule>
    <cfRule type="cellIs" dxfId="304" priority="88" operator="equal">
      <formula>"Significant Negative"</formula>
    </cfRule>
    <cfRule type="cellIs" dxfId="303" priority="93" operator="equal">
      <formula>"Significant Positive"</formula>
    </cfRule>
  </conditionalFormatting>
  <conditionalFormatting sqref="N53">
    <cfRule type="cellIs" dxfId="302" priority="28" operator="equal">
      <formula>"Uncertain"</formula>
    </cfRule>
    <cfRule type="cellIs" dxfId="301" priority="29" operator="equal">
      <formula>"Neutral"</formula>
    </cfRule>
    <cfRule type="cellIs" dxfId="300" priority="30" operator="equal">
      <formula>"Minor Positive"</formula>
    </cfRule>
    <cfRule type="cellIs" dxfId="299" priority="31" operator="equal">
      <formula>"Significant Positive"</formula>
    </cfRule>
    <cfRule type="cellIs" dxfId="298" priority="26" operator="equal">
      <formula>"Significant Negative"</formula>
    </cfRule>
    <cfRule type="cellIs" dxfId="297" priority="27" operator="equal">
      <formula>"Minor Negative"</formula>
    </cfRule>
  </conditionalFormatting>
  <conditionalFormatting sqref="N58">
    <cfRule type="cellIs" dxfId="296" priority="24" operator="equal">
      <formula>"Minor Positive"</formula>
    </cfRule>
    <cfRule type="cellIs" dxfId="295" priority="23" operator="equal">
      <formula>"Neutral"</formula>
    </cfRule>
    <cfRule type="cellIs" dxfId="294" priority="22" operator="equal">
      <formula>"Uncertain"</formula>
    </cfRule>
    <cfRule type="cellIs" dxfId="293" priority="21" operator="equal">
      <formula>"Minor Negative"</formula>
    </cfRule>
    <cfRule type="cellIs" dxfId="292" priority="20" operator="equal">
      <formula>"Significant Negative"</formula>
    </cfRule>
    <cfRule type="cellIs" dxfId="291" priority="25" operator="equal">
      <formula>"Significant Positive"</formula>
    </cfRule>
  </conditionalFormatting>
  <conditionalFormatting sqref="N61">
    <cfRule type="cellIs" dxfId="290" priority="48" operator="equal">
      <formula>"Significant Positive"</formula>
    </cfRule>
    <cfRule type="cellIs" dxfId="289" priority="47" operator="equal">
      <formula>"Minor Positive"</formula>
    </cfRule>
    <cfRule type="cellIs" dxfId="288" priority="46" operator="equal">
      <formula>"Neutral"</formula>
    </cfRule>
    <cfRule type="cellIs" dxfId="287" priority="45" operator="equal">
      <formula>"Uncertain"</formula>
    </cfRule>
    <cfRule type="cellIs" dxfId="286" priority="44" operator="equal">
      <formula>"Minor Negative"</formula>
    </cfRule>
    <cfRule type="cellIs" dxfId="285" priority="43" operator="equal">
      <formula>"Significant Negative"</formula>
    </cfRule>
  </conditionalFormatting>
  <conditionalFormatting sqref="N69">
    <cfRule type="cellIs" dxfId="284" priority="19" operator="equal">
      <formula>"Significant Positive"</formula>
    </cfRule>
    <cfRule type="cellIs" dxfId="283" priority="18" operator="equal">
      <formula>"Minor Positive"</formula>
    </cfRule>
    <cfRule type="cellIs" dxfId="282" priority="17" operator="equal">
      <formula>"Neutral"</formula>
    </cfRule>
    <cfRule type="cellIs" dxfId="281" priority="16" operator="equal">
      <formula>"Uncertain"</formula>
    </cfRule>
    <cfRule type="cellIs" dxfId="280" priority="14" operator="equal">
      <formula>"Significant Negative"</formula>
    </cfRule>
    <cfRule type="cellIs" dxfId="279" priority="15" operator="equal">
      <formula>"Minor Negative"</formula>
    </cfRule>
  </conditionalFormatting>
  <conditionalFormatting sqref="N76">
    <cfRule type="cellIs" dxfId="278" priority="118" operator="equal">
      <formula>"Significant Negative"</formula>
    </cfRule>
    <cfRule type="cellIs" dxfId="277" priority="120" operator="equal">
      <formula>"Uncertain"</formula>
    </cfRule>
    <cfRule type="cellIs" dxfId="276" priority="121" operator="equal">
      <formula>"Neutral"</formula>
    </cfRule>
    <cfRule type="cellIs" dxfId="275" priority="122" operator="equal">
      <formula>"Minor Positive"</formula>
    </cfRule>
    <cfRule type="cellIs" dxfId="274" priority="123" operator="equal">
      <formula>"Significant Positive"</formula>
    </cfRule>
    <cfRule type="cellIs" dxfId="273" priority="119" operator="equal">
      <formula>"Minor Negative"</formula>
    </cfRule>
  </conditionalFormatting>
  <conditionalFormatting sqref="N81">
    <cfRule type="cellIs" dxfId="272" priority="124" operator="equal">
      <formula>"Significant Negative"</formula>
    </cfRule>
    <cfRule type="cellIs" dxfId="271" priority="125" operator="equal">
      <formula>"Minor Negative"</formula>
    </cfRule>
    <cfRule type="cellIs" dxfId="270" priority="126" operator="equal">
      <formula>"Uncertain"</formula>
    </cfRule>
    <cfRule type="cellIs" dxfId="269" priority="127" operator="equal">
      <formula>"Neutral"</formula>
    </cfRule>
    <cfRule type="cellIs" dxfId="268" priority="128" operator="equal">
      <formula>"Minor Positive"</formula>
    </cfRule>
    <cfRule type="cellIs" dxfId="267" priority="129" operator="equal">
      <formula>"Significant Positive"</formula>
    </cfRule>
  </conditionalFormatting>
  <conditionalFormatting sqref="N88">
    <cfRule type="cellIs" dxfId="266" priority="137" operator="equal">
      <formula>"Minor Negative"</formula>
    </cfRule>
    <cfRule type="cellIs" dxfId="265" priority="138" operator="equal">
      <formula>"Uncertain"</formula>
    </cfRule>
    <cfRule type="cellIs" dxfId="264" priority="139" operator="equal">
      <formula>"Neutral"</formula>
    </cfRule>
    <cfRule type="cellIs" dxfId="263" priority="140" operator="equal">
      <formula>"Minor Positive"</formula>
    </cfRule>
    <cfRule type="cellIs" dxfId="262" priority="141" operator="equal">
      <formula>"Significant Positive"</formula>
    </cfRule>
    <cfRule type="cellIs" dxfId="261" priority="136" operator="equal">
      <formula>"Significant Negative"</formula>
    </cfRule>
  </conditionalFormatting>
  <dataValidations count="9">
    <dataValidation type="list" allowBlank="1" showInputMessage="1" showErrorMessage="1" sqref="M22:M91" xr:uid="{D66E6031-DD7F-49EF-9604-51A3DD58CA6F}">
      <formula1>"Permanent/Irreversible,Permanant/Reversible,Temporary/Irreversible,Temporary/Reversible,N/A"</formula1>
    </dataValidation>
    <dataValidation type="list" allowBlank="1" showInputMessage="1" showErrorMessage="1" sqref="P88:P91 P58:P68" xr:uid="{62ABDC1F-838C-4965-8703-4900D6BFB365}">
      <formula1>"Yes,No"</formula1>
    </dataValidation>
    <dataValidation type="list" allowBlank="1" showInputMessage="1" showErrorMessage="1" sqref="N12 N22:N91" xr:uid="{69271665-BB20-4F7F-BBBF-245CE2872AE8}">
      <formula1>"Significant Positive,Minor Positive,Neutral,Uncertain,Minor Negative,Significant Negative"</formula1>
    </dataValidation>
    <dataValidation type="list" allowBlank="1" showInputMessage="1" showErrorMessage="1" sqref="L12 L22:L91" xr:uid="{C8C89209-9DCF-4B7D-B1CF-81E793FAFCB4}">
      <formula1>"Localised,District-wide,Regional,National,N/A"</formula1>
    </dataValidation>
    <dataValidation type="list" allowBlank="1" showInputMessage="1" showErrorMessage="1" sqref="K12 K22:K91" xr:uid="{D478B91C-75E4-4C2C-A149-2041DA9A2EBA}">
      <formula1>"Short(&lt;5yrs),Short/Medium,Medium(10yrs),Medium/Long,Long(20+yrs),N/A"</formula1>
    </dataValidation>
    <dataValidation type="list" allowBlank="1" showInputMessage="1" showErrorMessage="1" sqref="J12 J22:J91" xr:uid="{013083D6-1D46-4C04-9081-43C5E0B696BF}">
      <formula1>"Low,Medium,High,N/A"</formula1>
    </dataValidation>
    <dataValidation type="list" allowBlank="1" showInputMessage="1" showErrorMessage="1" sqref="I12:I91" xr:uid="{0A01FEC8-D601-4120-8B22-10ABDAB9F049}">
      <formula1>"Direct,Indirect,N/A"</formula1>
    </dataValidation>
    <dataValidation type="list" allowBlank="1" showInputMessage="1" showErrorMessage="1" sqref="D12:D91" xr:uid="{E92303A2-5EAA-4194-954B-697B107A5A00}">
      <formula1>"Yes, No"</formula1>
    </dataValidation>
    <dataValidation type="list" allowBlank="1" showInputMessage="1" showErrorMessage="1" sqref="M12" xr:uid="{06FE8320-7EB4-45C7-B0E0-28D355CD8C6C}">
      <formula1>"Permenant/Irreversible,Permenant/Reversible,Temporary/Irreversible,Temporary/Reversible,N/A"</formula1>
    </dataValidation>
  </dataValidations>
  <pageMargins left="0.7" right="0.7" top="0.75" bottom="0.75" header="0.3" footer="0.3"/>
  <pageSetup orientation="portrait" horizontalDpi="4294967293" verticalDpi="4294967293"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F194D-68A7-4215-8266-8CBE8DD54833}">
  <sheetPr codeName="Sheet15"/>
  <dimension ref="A1:Z94"/>
  <sheetViews>
    <sheetView showGridLines="0" zoomScale="40" zoomScaleNormal="40" workbookViewId="0">
      <selection activeCell="AD45" sqref="AD4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18.54296875" style="113" bestFit="1" customWidth="1"/>
    <col min="6" max="8" width="7.453125" style="113" bestFit="1" customWidth="1"/>
    <col min="9" max="9" width="17.453125" style="113" bestFit="1" customWidth="1"/>
    <col min="10" max="10" width="18.54296875" style="113" bestFit="1" customWidth="1"/>
    <col min="11" max="11" width="24.54296875" style="113" bestFit="1" customWidth="1"/>
    <col min="12" max="12" width="16.1796875" style="113" bestFit="1" customWidth="1"/>
    <col min="13" max="13" width="22.81640625" style="113" bestFit="1" customWidth="1"/>
    <col min="14" max="14" width="20.1796875" style="113" bestFit="1" customWidth="1"/>
    <col min="15" max="15" width="86" style="113" customWidth="1"/>
    <col min="16" max="16" width="16.54296875" style="113" customWidth="1"/>
    <col min="17" max="17" width="47.81640625" style="113" customWidth="1"/>
    <col min="18" max="18" width="46.453125" style="113" customWidth="1"/>
    <col min="19" max="19" width="19.4531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210</v>
      </c>
      <c r="D1" s="317"/>
      <c r="E1" s="114"/>
      <c r="F1" s="114"/>
      <c r="G1" s="114"/>
      <c r="H1" s="114"/>
      <c r="I1" s="115"/>
      <c r="J1" s="115"/>
      <c r="K1" s="115"/>
      <c r="M1" s="116"/>
      <c r="N1" s="116"/>
      <c r="O1" s="116"/>
    </row>
    <row r="2" spans="1:26" x14ac:dyDescent="0.6">
      <c r="A2" s="112" t="s">
        <v>31</v>
      </c>
      <c r="B2" s="118"/>
      <c r="C2" s="266" t="s">
        <v>946</v>
      </c>
      <c r="D2" s="266"/>
      <c r="E2" s="119"/>
      <c r="F2" s="119"/>
      <c r="G2" s="119"/>
      <c r="H2" s="119"/>
      <c r="M2" s="120"/>
      <c r="N2" s="120"/>
      <c r="O2" s="120"/>
    </row>
    <row r="3" spans="1:26" x14ac:dyDescent="0.6">
      <c r="A3" s="121" t="s">
        <v>32</v>
      </c>
      <c r="B3" s="122"/>
      <c r="C3" s="267" t="s">
        <v>947</v>
      </c>
      <c r="D3" s="267"/>
      <c r="E3" s="119"/>
      <c r="F3" s="119"/>
      <c r="G3" s="119"/>
      <c r="H3" s="119"/>
      <c r="M3" s="120"/>
      <c r="N3" s="120"/>
      <c r="O3" s="120"/>
    </row>
    <row r="4" spans="1:26" x14ac:dyDescent="0.6">
      <c r="A4" s="123" t="s">
        <v>33</v>
      </c>
      <c r="B4" s="124"/>
      <c r="C4" s="318" t="s">
        <v>948</v>
      </c>
      <c r="D4" s="318"/>
      <c r="E4" s="125"/>
      <c r="F4" s="125"/>
      <c r="G4" s="125"/>
      <c r="H4" s="125"/>
      <c r="M4" s="120"/>
      <c r="N4" s="120"/>
      <c r="O4" s="120"/>
    </row>
    <row r="5" spans="1:26" x14ac:dyDescent="0.6">
      <c r="A5" s="121" t="s">
        <v>34</v>
      </c>
      <c r="B5" s="124"/>
      <c r="C5" s="319">
        <v>0.43</v>
      </c>
      <c r="D5" s="320"/>
      <c r="E5" s="125"/>
      <c r="F5" s="125"/>
      <c r="G5" s="125"/>
      <c r="H5" s="125"/>
      <c r="M5" s="120"/>
      <c r="N5" s="120"/>
      <c r="O5" s="120"/>
    </row>
    <row r="6" spans="1:26" ht="53.15" customHeight="1" x14ac:dyDescent="0.6">
      <c r="A6" s="121" t="s">
        <v>35</v>
      </c>
      <c r="B6" s="124"/>
      <c r="C6" s="319" t="s">
        <v>949</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304</v>
      </c>
      <c r="E12" s="293" t="s">
        <v>305</v>
      </c>
      <c r="F12" s="284">
        <f ca="1">COUNTIFS(INDIRECT("RAG!$C$"&amp;$V12&amp;":$BB$"&amp;$V12),F$11,RAG!$C$3:$BB$3,$B12)</f>
        <v>3</v>
      </c>
      <c r="G12" s="306">
        <f ca="1">COUNTIFS(INDIRECT("RAG!$C$"&amp;$V12&amp;":$BB$"&amp;$V12),G$11,RAG!$C$3:$BB$3,$B12)</f>
        <v>0</v>
      </c>
      <c r="H12" s="306">
        <f ca="1">COUNTIFS(INDIRECT("RAG!$C$"&amp;$V12&amp;":$BB$"&amp;$V12),H$11,RAG!$C$3:$BB$3,$B12)</f>
        <v>0</v>
      </c>
      <c r="I12" s="310" t="s">
        <v>306</v>
      </c>
      <c r="J12" s="310" t="s">
        <v>307</v>
      </c>
      <c r="K12" s="310" t="s">
        <v>323</v>
      </c>
      <c r="L12" s="310" t="s">
        <v>309</v>
      </c>
      <c r="M12" s="310" t="s">
        <v>310</v>
      </c>
      <c r="N12" s="279" t="s">
        <v>282</v>
      </c>
      <c r="O12" s="265" t="s">
        <v>950</v>
      </c>
      <c r="P12" s="304" t="s">
        <v>304</v>
      </c>
      <c r="Q12" s="253" t="s">
        <v>951</v>
      </c>
      <c r="R12" s="269"/>
      <c r="S12" s="323"/>
      <c r="V12" s="256">
        <f>MATCH(C1, RAG!$B$1:B$55, 0)</f>
        <v>43</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54"/>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54"/>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54"/>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54"/>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54"/>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54"/>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54"/>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54"/>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82"/>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2</v>
      </c>
      <c r="H22" s="283">
        <f ca="1">COUNTIFS(INDIRECT("RAG!$C$"&amp;$V12&amp;":$BB$"&amp;$V12),H$11,RAG!$C$3:$BB$3,$B22)</f>
        <v>0</v>
      </c>
      <c r="I22" s="310" t="s">
        <v>306</v>
      </c>
      <c r="J22" s="307" t="s">
        <v>307</v>
      </c>
      <c r="K22" s="307" t="s">
        <v>323</v>
      </c>
      <c r="L22" s="307" t="s">
        <v>309</v>
      </c>
      <c r="M22" s="307" t="s">
        <v>310</v>
      </c>
      <c r="N22" s="262" t="s">
        <v>279</v>
      </c>
      <c r="O22" s="265" t="s">
        <v>952</v>
      </c>
      <c r="P22" s="304" t="s">
        <v>304</v>
      </c>
      <c r="Q22" s="269"/>
      <c r="R22" s="269"/>
      <c r="S22" s="323"/>
      <c r="V22" s="256"/>
      <c r="Z22" s="113" t="str">
        <f>IF(R22&gt;0,B22&amp;":"&amp;R22&amp;"
","")</f>
        <v/>
      </c>
    </row>
    <row r="23" spans="1:26" ht="217.7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307" t="s">
        <v>306</v>
      </c>
      <c r="J24" s="307" t="s">
        <v>307</v>
      </c>
      <c r="K24" s="307" t="s">
        <v>308</v>
      </c>
      <c r="L24" s="307" t="s">
        <v>309</v>
      </c>
      <c r="M24" s="307" t="s">
        <v>310</v>
      </c>
      <c r="N24" s="262" t="s">
        <v>279</v>
      </c>
      <c r="O24" s="265" t="s">
        <v>953</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954</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1</v>
      </c>
      <c r="H40" s="259">
        <f ca="1">COUNTIFS(INDIRECT("RAG!$C$"&amp;$V12&amp;":$BB$"&amp;$V12),H$11,RAG!$C$3:$BB$3,$B40)</f>
        <v>1</v>
      </c>
      <c r="I40" s="262" t="s">
        <v>306</v>
      </c>
      <c r="J40" s="262" t="s">
        <v>307</v>
      </c>
      <c r="K40" s="262" t="s">
        <v>346</v>
      </c>
      <c r="L40" s="262" t="s">
        <v>309</v>
      </c>
      <c r="M40" s="262" t="s">
        <v>310</v>
      </c>
      <c r="N40" s="262" t="s">
        <v>279</v>
      </c>
      <c r="O40" s="265" t="s">
        <v>955</v>
      </c>
      <c r="P40" s="250" t="s">
        <v>305</v>
      </c>
      <c r="Q40" s="253"/>
      <c r="R40" s="253" t="s">
        <v>446</v>
      </c>
      <c r="S40" s="323"/>
      <c r="V40" s="256"/>
      <c r="Z40" s="113" t="str">
        <f>IF(R40&gt;0,B40&amp;":"&amp;R40&amp;"
","")</f>
        <v xml:space="preserve">IIA5:Local Plan Policy HO5 Genuinely Affordable Housing requires sites over 10 units to provide 35-50% affordable housing, where possible.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2</v>
      </c>
      <c r="H46" s="259">
        <f ca="1">COUNTIFS(INDIRECT("RAG!$C$"&amp;$V12&amp;":$BB$"&amp;$V12),H$11,RAG!$C$3:$BB$3,$B46)</f>
        <v>5</v>
      </c>
      <c r="I46" s="262" t="s">
        <v>306</v>
      </c>
      <c r="J46" s="262" t="s">
        <v>307</v>
      </c>
      <c r="K46" s="262" t="s">
        <v>308</v>
      </c>
      <c r="L46" s="262" t="s">
        <v>309</v>
      </c>
      <c r="M46" s="262" t="s">
        <v>310</v>
      </c>
      <c r="N46" s="262" t="s">
        <v>279</v>
      </c>
      <c r="O46" s="265" t="s">
        <v>956</v>
      </c>
      <c r="P46" s="304" t="s">
        <v>304</v>
      </c>
      <c r="Q46" s="253"/>
      <c r="R46" s="253" t="s">
        <v>337</v>
      </c>
      <c r="S46" s="323"/>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5.39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556</v>
      </c>
      <c r="P51" s="250"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409.6" customHeight="1" thickBot="1" x14ac:dyDescent="0.65">
      <c r="A52" s="291"/>
      <c r="B52" s="261"/>
      <c r="C52" s="138" t="s">
        <v>362</v>
      </c>
      <c r="D52" s="134" t="s">
        <v>305</v>
      </c>
      <c r="E52" s="278"/>
      <c r="F52" s="261"/>
      <c r="G52" s="261"/>
      <c r="H52" s="261"/>
      <c r="I52" s="308"/>
      <c r="J52" s="308"/>
      <c r="K52" s="308"/>
      <c r="L52" s="308"/>
      <c r="M52" s="308"/>
      <c r="N52" s="308"/>
      <c r="O52" s="288"/>
      <c r="P52" s="268"/>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364</v>
      </c>
      <c r="M53" s="262" t="s">
        <v>310</v>
      </c>
      <c r="N53" s="262" t="s">
        <v>282</v>
      </c>
      <c r="O53" s="265" t="s">
        <v>886</v>
      </c>
      <c r="P53" s="250" t="s">
        <v>305</v>
      </c>
      <c r="Q53" s="253" t="s">
        <v>643</v>
      </c>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88.7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88.75"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262" t="s">
        <v>279</v>
      </c>
      <c r="O58" s="265" t="s">
        <v>957</v>
      </c>
      <c r="P58" s="250" t="s">
        <v>304</v>
      </c>
      <c r="Q58" s="269"/>
      <c r="R58" s="253" t="s">
        <v>511</v>
      </c>
      <c r="S58" s="323"/>
      <c r="V58" s="256"/>
      <c r="Z58" s="113" t="str">
        <f>IF(R58&gt;0,B58&amp;":"&amp;R58&amp;"
","")</f>
        <v xml:space="preserve">IIA9:Local Plan Policy CN4: Sustainable Drainage requires sites to incorporate natural flood risk solutions, such as SUDs.
</v>
      </c>
    </row>
    <row r="59" spans="1:26" ht="88.75" customHeight="1"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88.75" customHeight="1"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ht="88.75" customHeight="1"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307" t="s">
        <v>249</v>
      </c>
      <c r="J61" s="307" t="s">
        <v>249</v>
      </c>
      <c r="K61" s="307" t="s">
        <v>249</v>
      </c>
      <c r="L61" s="307" t="s">
        <v>249</v>
      </c>
      <c r="M61" s="307" t="s">
        <v>249</v>
      </c>
      <c r="N61" s="307" t="s">
        <v>280</v>
      </c>
      <c r="O61" s="265" t="s">
        <v>958</v>
      </c>
      <c r="P61" s="292"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88.75" customHeight="1" x14ac:dyDescent="0.6">
      <c r="A62" s="290"/>
      <c r="B62" s="260"/>
      <c r="C62" s="134" t="s">
        <v>377</v>
      </c>
      <c r="D62" s="134" t="s">
        <v>305</v>
      </c>
      <c r="E62" s="293"/>
      <c r="F62" s="284"/>
      <c r="G62" s="284"/>
      <c r="H62" s="284"/>
      <c r="I62" s="309"/>
      <c r="J62" s="309"/>
      <c r="K62" s="309"/>
      <c r="L62" s="309"/>
      <c r="M62" s="309"/>
      <c r="N62" s="309"/>
      <c r="O62" s="287"/>
      <c r="P62" s="293"/>
      <c r="Q62" s="299"/>
      <c r="R62" s="299"/>
      <c r="S62" s="323"/>
      <c r="V62" s="302"/>
    </row>
    <row r="63" spans="1:26" x14ac:dyDescent="0.6">
      <c r="A63" s="290"/>
      <c r="B63" s="260"/>
      <c r="C63" s="134" t="s">
        <v>378</v>
      </c>
      <c r="D63" s="134" t="s">
        <v>305</v>
      </c>
      <c r="E63" s="293"/>
      <c r="F63" s="284"/>
      <c r="G63" s="284"/>
      <c r="H63" s="284"/>
      <c r="I63" s="309"/>
      <c r="J63" s="309"/>
      <c r="K63" s="309"/>
      <c r="L63" s="309"/>
      <c r="M63" s="309"/>
      <c r="N63" s="309"/>
      <c r="O63" s="287"/>
      <c r="P63" s="293"/>
      <c r="Q63" s="299"/>
      <c r="R63" s="299"/>
      <c r="S63" s="323"/>
      <c r="V63" s="302"/>
    </row>
    <row r="64" spans="1:26" ht="52" x14ac:dyDescent="0.6">
      <c r="A64" s="290"/>
      <c r="B64" s="260"/>
      <c r="C64" s="134" t="s">
        <v>379</v>
      </c>
      <c r="D64" s="134" t="s">
        <v>305</v>
      </c>
      <c r="E64" s="293"/>
      <c r="F64" s="284"/>
      <c r="G64" s="284"/>
      <c r="H64" s="284"/>
      <c r="I64" s="309"/>
      <c r="J64" s="309"/>
      <c r="K64" s="309"/>
      <c r="L64" s="309"/>
      <c r="M64" s="309"/>
      <c r="N64" s="309"/>
      <c r="O64" s="287"/>
      <c r="P64" s="293"/>
      <c r="Q64" s="299"/>
      <c r="R64" s="299"/>
      <c r="S64" s="323"/>
      <c r="V64" s="302"/>
    </row>
    <row r="65" spans="1:26" x14ac:dyDescent="0.6">
      <c r="A65" s="290"/>
      <c r="B65" s="260"/>
      <c r="C65" s="134" t="s">
        <v>380</v>
      </c>
      <c r="D65" s="134" t="s">
        <v>304</v>
      </c>
      <c r="E65" s="293"/>
      <c r="F65" s="284"/>
      <c r="G65" s="284"/>
      <c r="H65" s="284"/>
      <c r="I65" s="309"/>
      <c r="J65" s="309"/>
      <c r="K65" s="309"/>
      <c r="L65" s="309"/>
      <c r="M65" s="309"/>
      <c r="N65" s="309"/>
      <c r="O65" s="287"/>
      <c r="P65" s="293"/>
      <c r="Q65" s="299"/>
      <c r="R65" s="299"/>
      <c r="S65" s="323"/>
      <c r="V65" s="302"/>
    </row>
    <row r="66" spans="1:26" x14ac:dyDescent="0.6">
      <c r="A66" s="290"/>
      <c r="B66" s="260"/>
      <c r="C66" s="134" t="s">
        <v>381</v>
      </c>
      <c r="D66" s="134" t="s">
        <v>304</v>
      </c>
      <c r="E66" s="293"/>
      <c r="F66" s="284"/>
      <c r="G66" s="284"/>
      <c r="H66" s="284"/>
      <c r="I66" s="309"/>
      <c r="J66" s="309"/>
      <c r="K66" s="309"/>
      <c r="L66" s="309"/>
      <c r="M66" s="309"/>
      <c r="N66" s="309"/>
      <c r="O66" s="287"/>
      <c r="P66" s="293"/>
      <c r="Q66" s="299"/>
      <c r="R66" s="299"/>
      <c r="S66" s="323"/>
      <c r="V66" s="302"/>
    </row>
    <row r="67" spans="1:26" ht="78" x14ac:dyDescent="0.6">
      <c r="A67" s="290"/>
      <c r="B67" s="260"/>
      <c r="C67" s="134" t="s">
        <v>382</v>
      </c>
      <c r="D67" s="134" t="s">
        <v>304</v>
      </c>
      <c r="E67" s="293"/>
      <c r="F67" s="284"/>
      <c r="G67" s="284"/>
      <c r="H67" s="284"/>
      <c r="I67" s="309"/>
      <c r="J67" s="309"/>
      <c r="K67" s="309"/>
      <c r="L67" s="309"/>
      <c r="M67" s="309"/>
      <c r="N67" s="309"/>
      <c r="O67" s="287"/>
      <c r="P67" s="293"/>
      <c r="Q67" s="299"/>
      <c r="R67" s="299"/>
      <c r="S67" s="323"/>
      <c r="V67" s="302"/>
    </row>
    <row r="68" spans="1:26" ht="26.5" thickBot="1" x14ac:dyDescent="0.65">
      <c r="A68" s="291"/>
      <c r="B68" s="261"/>
      <c r="C68" s="135" t="s">
        <v>383</v>
      </c>
      <c r="D68" s="134" t="s">
        <v>305</v>
      </c>
      <c r="E68" s="294"/>
      <c r="F68" s="285"/>
      <c r="G68" s="285"/>
      <c r="H68" s="285"/>
      <c r="I68" s="308"/>
      <c r="J68" s="308"/>
      <c r="K68" s="308"/>
      <c r="L68" s="308"/>
      <c r="M68" s="308"/>
      <c r="N68" s="308"/>
      <c r="O68" s="288"/>
      <c r="P68" s="294"/>
      <c r="Q68" s="300"/>
      <c r="R68" s="300"/>
      <c r="S68" s="323"/>
      <c r="V68" s="303"/>
    </row>
    <row r="69" spans="1:26" ht="52" x14ac:dyDescent="0.6">
      <c r="A69" s="289" t="s">
        <v>384</v>
      </c>
      <c r="B69" s="259" t="s">
        <v>124</v>
      </c>
      <c r="C69" s="139" t="s">
        <v>385</v>
      </c>
      <c r="D69" s="133" t="s">
        <v>305</v>
      </c>
      <c r="E69" s="292" t="s">
        <v>305</v>
      </c>
      <c r="F69" s="283">
        <f ca="1">COUNTIFS(INDIRECT("RAG!$C$"&amp;$V12&amp;":$BB$"&amp;$V12),F$11,RAG!$C$3:$BB$3,$B69)</f>
        <v>2</v>
      </c>
      <c r="G69" s="283">
        <f ca="1">COUNTIFS(INDIRECT("RAG!$C$"&amp;$V12&amp;":$BB$"&amp;$V12),G$11,RAG!$C$3:$BB$3,$B69)</f>
        <v>0</v>
      </c>
      <c r="H69" s="283">
        <f ca="1">COUNTIFS(INDIRECT("RAG!$C$"&amp;$V12&amp;":$BB$"&amp;$V12),H$11,RAG!$C$3:$BB$3,$B69)</f>
        <v>4</v>
      </c>
      <c r="I69" s="262" t="s">
        <v>306</v>
      </c>
      <c r="J69" s="262" t="s">
        <v>307</v>
      </c>
      <c r="K69" s="262" t="s">
        <v>308</v>
      </c>
      <c r="L69" s="262" t="s">
        <v>309</v>
      </c>
      <c r="M69" s="262" t="s">
        <v>310</v>
      </c>
      <c r="N69" s="262" t="s">
        <v>282</v>
      </c>
      <c r="O69" s="286" t="s">
        <v>959</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09.7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62" t="s">
        <v>306</v>
      </c>
      <c r="J76" s="262" t="s">
        <v>307</v>
      </c>
      <c r="K76" s="262" t="s">
        <v>308</v>
      </c>
      <c r="L76" s="262" t="s">
        <v>309</v>
      </c>
      <c r="M76" s="262" t="s">
        <v>310</v>
      </c>
      <c r="N76" s="262"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63"/>
      <c r="J77" s="263"/>
      <c r="K77" s="263"/>
      <c r="L77" s="263"/>
      <c r="M77" s="263"/>
      <c r="N77" s="263"/>
      <c r="O77" s="296"/>
      <c r="P77" s="251"/>
      <c r="Q77" s="270"/>
      <c r="R77" s="270"/>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70"/>
      <c r="R78" s="270"/>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70"/>
      <c r="R79" s="270"/>
      <c r="S79" s="323"/>
      <c r="V79" s="257"/>
    </row>
    <row r="80" spans="1:26" ht="26.5" thickBot="1" x14ac:dyDescent="0.65">
      <c r="A80" s="291"/>
      <c r="B80" s="261"/>
      <c r="C80" s="146" t="s">
        <v>399</v>
      </c>
      <c r="D80" s="134" t="s">
        <v>304</v>
      </c>
      <c r="E80" s="294"/>
      <c r="F80" s="285"/>
      <c r="G80" s="285"/>
      <c r="H80" s="285"/>
      <c r="I80" s="279"/>
      <c r="J80" s="279"/>
      <c r="K80" s="279"/>
      <c r="L80" s="279"/>
      <c r="M80" s="279"/>
      <c r="N80" s="279"/>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1</v>
      </c>
      <c r="H81" s="259">
        <f ca="1">COUNTIFS(INDIRECT("RAG!$C$"&amp;$V12&amp;":$BB$"&amp;$V12),H$11,RAG!$C$3:$BB$3,$B81)</f>
        <v>4</v>
      </c>
      <c r="I81" s="262" t="s">
        <v>249</v>
      </c>
      <c r="J81" s="262" t="s">
        <v>249</v>
      </c>
      <c r="K81" s="262" t="s">
        <v>249</v>
      </c>
      <c r="L81" s="262" t="s">
        <v>249</v>
      </c>
      <c r="M81" s="262" t="s">
        <v>249</v>
      </c>
      <c r="N81" s="262" t="s">
        <v>280</v>
      </c>
      <c r="O81" s="286" t="s">
        <v>960</v>
      </c>
      <c r="P81" s="292" t="s">
        <v>304</v>
      </c>
      <c r="Q81" s="298"/>
      <c r="R81" s="253" t="s">
        <v>498</v>
      </c>
      <c r="S81" s="324"/>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87"/>
      <c r="P82" s="293"/>
      <c r="Q82" s="299"/>
      <c r="R82" s="254"/>
      <c r="S82" s="324"/>
      <c r="V82" s="257"/>
    </row>
    <row r="83" spans="1:26" x14ac:dyDescent="0.6">
      <c r="A83" s="274"/>
      <c r="B83" s="260"/>
      <c r="C83" s="140" t="s">
        <v>403</v>
      </c>
      <c r="D83" s="134" t="s">
        <v>304</v>
      </c>
      <c r="E83" s="277"/>
      <c r="F83" s="260"/>
      <c r="G83" s="260"/>
      <c r="H83" s="260"/>
      <c r="I83" s="263"/>
      <c r="J83" s="263"/>
      <c r="K83" s="263"/>
      <c r="L83" s="263"/>
      <c r="M83" s="263"/>
      <c r="N83" s="263"/>
      <c r="O83" s="287"/>
      <c r="P83" s="293"/>
      <c r="Q83" s="299"/>
      <c r="R83" s="254"/>
      <c r="S83" s="324"/>
      <c r="V83" s="257"/>
    </row>
    <row r="84" spans="1:26" x14ac:dyDescent="0.6">
      <c r="A84" s="274"/>
      <c r="B84" s="260"/>
      <c r="C84" s="147" t="s">
        <v>404</v>
      </c>
      <c r="D84" s="134" t="s">
        <v>304</v>
      </c>
      <c r="E84" s="277"/>
      <c r="F84" s="260"/>
      <c r="G84" s="260"/>
      <c r="H84" s="260"/>
      <c r="I84" s="263"/>
      <c r="J84" s="263"/>
      <c r="K84" s="263"/>
      <c r="L84" s="263"/>
      <c r="M84" s="263"/>
      <c r="N84" s="263"/>
      <c r="O84" s="287"/>
      <c r="P84" s="293"/>
      <c r="Q84" s="299"/>
      <c r="R84" s="254"/>
      <c r="S84" s="324"/>
      <c r="V84" s="257"/>
    </row>
    <row r="85" spans="1:26" ht="78" x14ac:dyDescent="0.6">
      <c r="A85" s="274"/>
      <c r="B85" s="260"/>
      <c r="C85" s="147" t="s">
        <v>405</v>
      </c>
      <c r="D85" s="134" t="s">
        <v>304</v>
      </c>
      <c r="E85" s="277"/>
      <c r="F85" s="260"/>
      <c r="G85" s="260"/>
      <c r="H85" s="260"/>
      <c r="I85" s="263"/>
      <c r="J85" s="263"/>
      <c r="K85" s="263"/>
      <c r="L85" s="263"/>
      <c r="M85" s="263"/>
      <c r="N85" s="263"/>
      <c r="O85" s="287"/>
      <c r="P85" s="293"/>
      <c r="Q85" s="299"/>
      <c r="R85" s="254"/>
      <c r="S85" s="324"/>
      <c r="V85" s="257"/>
    </row>
    <row r="86" spans="1:26" ht="78" x14ac:dyDescent="0.6">
      <c r="A86" s="274"/>
      <c r="B86" s="260"/>
      <c r="C86" s="147" t="s">
        <v>406</v>
      </c>
      <c r="D86" s="134" t="s">
        <v>305</v>
      </c>
      <c r="E86" s="277"/>
      <c r="F86" s="260"/>
      <c r="G86" s="260"/>
      <c r="H86" s="260"/>
      <c r="I86" s="263"/>
      <c r="J86" s="263"/>
      <c r="K86" s="263"/>
      <c r="L86" s="263"/>
      <c r="M86" s="263"/>
      <c r="N86" s="263"/>
      <c r="O86" s="287"/>
      <c r="P86" s="293"/>
      <c r="Q86" s="299"/>
      <c r="R86" s="254"/>
      <c r="S86" s="324"/>
      <c r="V86" s="257"/>
    </row>
    <row r="87" spans="1:26" ht="93" customHeight="1" thickBot="1" x14ac:dyDescent="0.65">
      <c r="A87" s="280"/>
      <c r="B87" s="261"/>
      <c r="C87" s="145" t="s">
        <v>407</v>
      </c>
      <c r="D87" s="134" t="s">
        <v>304</v>
      </c>
      <c r="E87" s="278"/>
      <c r="F87" s="261"/>
      <c r="G87" s="261"/>
      <c r="H87" s="261"/>
      <c r="I87" s="279"/>
      <c r="J87" s="279"/>
      <c r="K87" s="279"/>
      <c r="L87" s="279"/>
      <c r="M87" s="279"/>
      <c r="N87" s="279"/>
      <c r="O87" s="288"/>
      <c r="P87" s="294"/>
      <c r="Q87" s="300"/>
      <c r="R87" s="282"/>
      <c r="S87" s="324"/>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350.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2" spans="1:26" hidden="1" x14ac:dyDescent="0.6"/>
    <row r="93" spans="1:26" hidden="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jEvLytbQYiNAQfTZhZj1xk9oBDZQdbyCIQtD5aN3Y+3fWP+MMGJa4jc49K1Mxl40cc64fIFkmaZqx/udXU6DvA==" saltValue="hlJsUrqHtdaEWaNf0fYzU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260" priority="7">
      <formula>$D12="No"</formula>
    </cfRule>
  </conditionalFormatting>
  <conditionalFormatting sqref="F12:F91">
    <cfRule type="cellIs" dxfId="259" priority="10" operator="greaterThan">
      <formula>0</formula>
    </cfRule>
  </conditionalFormatting>
  <conditionalFormatting sqref="G12:G91">
    <cfRule type="cellIs" dxfId="258" priority="9" operator="greaterThan">
      <formula>0</formula>
    </cfRule>
  </conditionalFormatting>
  <conditionalFormatting sqref="H12:H91">
    <cfRule type="cellIs" dxfId="257" priority="8" operator="greaterThan">
      <formula>0</formula>
    </cfRule>
  </conditionalFormatting>
  <conditionalFormatting sqref="N12">
    <cfRule type="cellIs" dxfId="256" priority="154" operator="equal">
      <formula>"Minor Positive"</formula>
    </cfRule>
    <cfRule type="cellIs" dxfId="255" priority="153" operator="equal">
      <formula>"Significant Negative"</formula>
    </cfRule>
    <cfRule type="cellIs" dxfId="254" priority="156" operator="equal">
      <formula>"Neutral"</formula>
    </cfRule>
    <cfRule type="cellIs" dxfId="253" priority="152" operator="equal">
      <formula>"Minor Negative"</formula>
    </cfRule>
    <cfRule type="cellIs" dxfId="252" priority="155" operator="equal">
      <formula>"Significant Positive"</formula>
    </cfRule>
  </conditionalFormatting>
  <conditionalFormatting sqref="N22">
    <cfRule type="cellIs" dxfId="251" priority="30" operator="equal">
      <formula>"Significant Negative"</formula>
    </cfRule>
    <cfRule type="cellIs" dxfId="250" priority="35" operator="equal">
      <formula>"Significant Positive"</formula>
    </cfRule>
    <cfRule type="cellIs" dxfId="249" priority="34" operator="equal">
      <formula>"Minor Positive"</formula>
    </cfRule>
    <cfRule type="cellIs" dxfId="248" priority="33" operator="equal">
      <formula>"Neutral"</formula>
    </cfRule>
    <cfRule type="cellIs" dxfId="247" priority="32" operator="equal">
      <formula>"Uncertain"</formula>
    </cfRule>
    <cfRule type="cellIs" dxfId="246" priority="31" operator="equal">
      <formula>"Minor Negative"</formula>
    </cfRule>
  </conditionalFormatting>
  <conditionalFormatting sqref="N24">
    <cfRule type="cellIs" dxfId="245" priority="145" operator="equal">
      <formula>"Significant Positive"</formula>
    </cfRule>
    <cfRule type="cellIs" dxfId="244" priority="144" operator="equal">
      <formula>"Minor Positive"</formula>
    </cfRule>
    <cfRule type="cellIs" dxfId="243" priority="143" operator="equal">
      <formula>"Neutral"</formula>
    </cfRule>
    <cfRule type="cellIs" dxfId="242" priority="142" operator="equal">
      <formula>"Uncertain"</formula>
    </cfRule>
    <cfRule type="cellIs" dxfId="241" priority="141" operator="equal">
      <formula>"Minor Negative"</formula>
    </cfRule>
    <cfRule type="cellIs" dxfId="240" priority="140" operator="equal">
      <formula>"Significant Negative"</formula>
    </cfRule>
  </conditionalFormatting>
  <conditionalFormatting sqref="N32">
    <cfRule type="cellIs" dxfId="239" priority="136" operator="equal">
      <formula>"Uncertain"</formula>
    </cfRule>
    <cfRule type="cellIs" dxfId="238" priority="139" operator="equal">
      <formula>"Significant Positive"</formula>
    </cfRule>
    <cfRule type="cellIs" dxfId="237" priority="134" operator="equal">
      <formula>"Significant Negative"</formula>
    </cfRule>
    <cfRule type="cellIs" dxfId="236" priority="135" operator="equal">
      <formula>"Minor Negative"</formula>
    </cfRule>
    <cfRule type="cellIs" dxfId="235" priority="137" operator="equal">
      <formula>"Neutral"</formula>
    </cfRule>
    <cfRule type="cellIs" dxfId="234" priority="138" operator="equal">
      <formula>"Minor Positive"</formula>
    </cfRule>
  </conditionalFormatting>
  <conditionalFormatting sqref="N40">
    <cfRule type="cellIs" dxfId="233" priority="36" operator="equal">
      <formula>"Significant Negative"</formula>
    </cfRule>
    <cfRule type="cellIs" dxfId="232" priority="37" operator="equal">
      <formula>"Minor Negative"</formula>
    </cfRule>
    <cfRule type="cellIs" dxfId="231" priority="38" operator="equal">
      <formula>"Uncertain"</formula>
    </cfRule>
    <cfRule type="cellIs" dxfId="230" priority="39" operator="equal">
      <formula>"Neutral"</formula>
    </cfRule>
    <cfRule type="cellIs" dxfId="229" priority="40" operator="equal">
      <formula>"Minor Positive"</formula>
    </cfRule>
    <cfRule type="cellIs" dxfId="228" priority="41" operator="equal">
      <formula>"Significant Positive"</formula>
    </cfRule>
  </conditionalFormatting>
  <conditionalFormatting sqref="N46">
    <cfRule type="cellIs" dxfId="227" priority="83" operator="equal">
      <formula>"Significant Positive"</formula>
    </cfRule>
    <cfRule type="cellIs" dxfId="226" priority="82" operator="equal">
      <formula>"Minor Positive"</formula>
    </cfRule>
    <cfRule type="cellIs" dxfId="225" priority="81" operator="equal">
      <formula>"Neutral"</formula>
    </cfRule>
    <cfRule type="cellIs" dxfId="224" priority="80" operator="equal">
      <formula>"Uncertain"</formula>
    </cfRule>
    <cfRule type="cellIs" dxfId="223" priority="79" operator="equal">
      <formula>"Minor Negative"</formula>
    </cfRule>
    <cfRule type="cellIs" dxfId="222" priority="78" operator="equal">
      <formula>"Significant Negative"</formula>
    </cfRule>
  </conditionalFormatting>
  <conditionalFormatting sqref="N51">
    <cfRule type="cellIs" dxfId="221" priority="101" operator="equal">
      <formula>"Neutral"</formula>
    </cfRule>
    <cfRule type="cellIs" dxfId="220" priority="102" operator="equal">
      <formula>"Minor Positive"</formula>
    </cfRule>
    <cfRule type="cellIs" dxfId="219" priority="103" operator="equal">
      <formula>"Significant Positive"</formula>
    </cfRule>
    <cfRule type="cellIs" dxfId="218" priority="99" operator="equal">
      <formula>"Minor Negative"</formula>
    </cfRule>
    <cfRule type="cellIs" dxfId="217" priority="98" operator="equal">
      <formula>"Significant Negative"</formula>
    </cfRule>
    <cfRule type="cellIs" dxfId="216" priority="100" operator="equal">
      <formula>"Uncertain"</formula>
    </cfRule>
  </conditionalFormatting>
  <conditionalFormatting sqref="N53">
    <cfRule type="cellIs" dxfId="215" priority="88" operator="equal">
      <formula>"Uncertain"</formula>
    </cfRule>
    <cfRule type="cellIs" dxfId="214" priority="89" operator="equal">
      <formula>"Neutral"</formula>
    </cfRule>
    <cfRule type="cellIs" dxfId="213" priority="90" operator="equal">
      <formula>"Minor Positive"</formula>
    </cfRule>
    <cfRule type="cellIs" dxfId="212" priority="91" operator="equal">
      <formula>"Significant Positive"</formula>
    </cfRule>
    <cfRule type="cellIs" dxfId="211" priority="87" operator="equal">
      <formula>"Minor Negative"</formula>
    </cfRule>
    <cfRule type="cellIs" dxfId="210" priority="86" operator="equal">
      <formula>"Significant Negative"</formula>
    </cfRule>
  </conditionalFormatting>
  <conditionalFormatting sqref="N58">
    <cfRule type="cellIs" dxfId="209" priority="23" operator="equal">
      <formula>"Neutral"</formula>
    </cfRule>
    <cfRule type="cellIs" dxfId="208" priority="22" operator="equal">
      <formula>"Uncertain"</formula>
    </cfRule>
    <cfRule type="cellIs" dxfId="207" priority="21" operator="equal">
      <formula>"Minor Negative"</formula>
    </cfRule>
    <cfRule type="cellIs" dxfId="206" priority="20" operator="equal">
      <formula>"Significant Negative"</formula>
    </cfRule>
    <cfRule type="cellIs" dxfId="205" priority="25" operator="equal">
      <formula>"Significant Positive"</formula>
    </cfRule>
    <cfRule type="cellIs" dxfId="204" priority="24" operator="equal">
      <formula>"Minor Positive"</formula>
    </cfRule>
  </conditionalFormatting>
  <conditionalFormatting sqref="N61">
    <cfRule type="cellIs" dxfId="203" priority="51" operator="equal">
      <formula>"Neutral"</formula>
    </cfRule>
    <cfRule type="cellIs" dxfId="202" priority="52" operator="equal">
      <formula>"Minor Positive"</formula>
    </cfRule>
    <cfRule type="cellIs" dxfId="201" priority="53" operator="equal">
      <formula>"Significant Positive"</formula>
    </cfRule>
    <cfRule type="cellIs" dxfId="200" priority="50" operator="equal">
      <formula>"Uncertain"</formula>
    </cfRule>
    <cfRule type="cellIs" dxfId="199" priority="49" operator="equal">
      <formula>"Minor Negative"</formula>
    </cfRule>
    <cfRule type="cellIs" dxfId="198" priority="48" operator="equal">
      <formula>"Significant Negative"</formula>
    </cfRule>
  </conditionalFormatting>
  <conditionalFormatting sqref="N69">
    <cfRule type="cellIs" dxfId="197" priority="17" operator="equal">
      <formula>"Neutral"</formula>
    </cfRule>
    <cfRule type="cellIs" dxfId="196" priority="16" operator="equal">
      <formula>"Uncertain"</formula>
    </cfRule>
    <cfRule type="cellIs" dxfId="195" priority="15" operator="equal">
      <formula>"Minor Negative"</formula>
    </cfRule>
    <cfRule type="cellIs" dxfId="194" priority="14" operator="equal">
      <formula>"Significant Negative"</formula>
    </cfRule>
    <cfRule type="cellIs" dxfId="193" priority="19" operator="equal">
      <formula>"Significant Positive"</formula>
    </cfRule>
    <cfRule type="cellIs" dxfId="192" priority="18" operator="equal">
      <formula>"Minor Positive"</formula>
    </cfRule>
  </conditionalFormatting>
  <conditionalFormatting sqref="N76">
    <cfRule type="cellIs" dxfId="191" priority="181" operator="equal">
      <formula>"Significant Negative"</formula>
    </cfRule>
    <cfRule type="cellIs" dxfId="190" priority="182" operator="equal">
      <formula>"Minor Negative"</formula>
    </cfRule>
    <cfRule type="cellIs" dxfId="189" priority="183" operator="equal">
      <formula>"Uncertain"</formula>
    </cfRule>
    <cfRule type="cellIs" dxfId="188" priority="184" operator="equal">
      <formula>"Neutral"</formula>
    </cfRule>
    <cfRule type="cellIs" dxfId="187" priority="185" operator="equal">
      <formula>"Minor Positive"</formula>
    </cfRule>
    <cfRule type="cellIs" dxfId="186" priority="186" operator="equal">
      <formula>"Significant Positive"</formula>
    </cfRule>
  </conditionalFormatting>
  <conditionalFormatting sqref="N81">
    <cfRule type="cellIs" dxfId="185" priority="5" operator="equal">
      <formula>"Minor Positive"</formula>
    </cfRule>
    <cfRule type="cellIs" dxfId="184" priority="4" operator="equal">
      <formula>"Neutral"</formula>
    </cfRule>
    <cfRule type="cellIs" dxfId="183" priority="3" operator="equal">
      <formula>"Uncertain"</formula>
    </cfRule>
    <cfRule type="cellIs" dxfId="182" priority="6" operator="equal">
      <formula>"Significant Positive"</formula>
    </cfRule>
    <cfRule type="cellIs" dxfId="181" priority="2" operator="equal">
      <formula>"Minor Negative"</formula>
    </cfRule>
    <cfRule type="cellIs" dxfId="180" priority="1" operator="equal">
      <formula>"Significant Negative"</formula>
    </cfRule>
  </conditionalFormatting>
  <conditionalFormatting sqref="N88">
    <cfRule type="cellIs" dxfId="179" priority="70" operator="equal">
      <formula>"Minor Positive"</formula>
    </cfRule>
    <cfRule type="cellIs" dxfId="178" priority="69" operator="equal">
      <formula>"Neutral"</formula>
    </cfRule>
    <cfRule type="cellIs" dxfId="177" priority="71" operator="equal">
      <formula>"Significant Positive"</formula>
    </cfRule>
    <cfRule type="cellIs" dxfId="176" priority="68" operator="equal">
      <formula>"Uncertain"</formula>
    </cfRule>
    <cfRule type="cellIs" dxfId="175" priority="66" operator="equal">
      <formula>"Significant Negative"</formula>
    </cfRule>
    <cfRule type="cellIs" dxfId="174" priority="67" operator="equal">
      <formula>"Minor Negative"</formula>
    </cfRule>
  </conditionalFormatting>
  <dataValidations count="10">
    <dataValidation type="list" allowBlank="1" showInputMessage="1" showErrorMessage="1" sqref="N88:N91 N12 N22:N80" xr:uid="{061D8970-E335-4240-9926-A428906DE099}">
      <formula1>"Significant Positive,Minor Positive,Neutral,Uncertain,Minor Negative,Significant Negative"</formula1>
    </dataValidation>
    <dataValidation type="list" allowBlank="1" showInputMessage="1" showErrorMessage="1" sqref="M12" xr:uid="{8ADA25B1-2DF9-4923-A18E-83869D321831}">
      <formula1>"Permenant/Irreversible,Permenant/Reversible,Temporary/Irreversible,Temporary/Reversible,N/A"</formula1>
    </dataValidation>
    <dataValidation type="list" allowBlank="1" showInputMessage="1" showErrorMessage="1" sqref="L12 L22:L91" xr:uid="{5902A99A-7213-46C8-B7F9-E04828D80151}">
      <formula1>"Localised,District-wide,Regional,National,N/A"</formula1>
    </dataValidation>
    <dataValidation type="list" allowBlank="1" showInputMessage="1" showErrorMessage="1" sqref="K12 K22:K91" xr:uid="{2DF3B988-B979-4A29-B011-6A846954A156}">
      <formula1>"Short(&lt;5yrs),Short/Medium,Medium(10yrs),Medium/Long,Long(20+yrs),N/A"</formula1>
    </dataValidation>
    <dataValidation type="list" allowBlank="1" showInputMessage="1" showErrorMessage="1" sqref="J12 J22:J91" xr:uid="{06F0AB8E-D603-4CAD-9C3A-EC11688B6FDC}">
      <formula1>"Low,Medium,High,N/A"</formula1>
    </dataValidation>
    <dataValidation type="list" allowBlank="1" showInputMessage="1" showErrorMessage="1" sqref="I12:I91" xr:uid="{461A37B6-5648-4D87-9B8C-8BA61543F4C7}">
      <formula1>"Direct,Indirect,N/A"</formula1>
    </dataValidation>
    <dataValidation type="list" allowBlank="1" showInputMessage="1" showErrorMessage="1" sqref="P53:P60 P69:P80 P88:P91" xr:uid="{81C75978-188F-4C9D-AE10-4D6628A61144}">
      <formula1>"Yes,No"</formula1>
    </dataValidation>
    <dataValidation type="list" allowBlank="1" showInputMessage="1" showErrorMessage="1" sqref="M22:M91" xr:uid="{F0505D54-5808-4ABB-AD39-E345D20C11F2}">
      <formula1>"Permanent/Irreversible,Permanant/Reversible,Temporary/Irreversible,Temporary/Reversible,N/A"</formula1>
    </dataValidation>
    <dataValidation type="list" allowBlank="1" showInputMessage="1" showErrorMessage="1" sqref="D12:D91" xr:uid="{A4EA0E58-21BF-4BFD-ADA8-0FA3FCB926F5}">
      <formula1>"Yes, No"</formula1>
    </dataValidation>
    <dataValidation type="list" allowBlank="1" showInputMessage="1" showErrorMessage="1" sqref="N81:N87" xr:uid="{2867570F-EDCA-4F89-8988-0AB6DB801D1D}">
      <formula1>"Significant Positive,Minor Positive,Neutral,Uncertain,Minor Negative, Significant Negative"</formula1>
    </dataValidation>
  </dataValidations>
  <pageMargins left="0.7" right="0.7" top="0.75" bottom="0.75" header="0.3" footer="0.3"/>
  <pageSetup orientation="portrait" horizontalDpi="4294967293" verticalDpi="4294967293"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DFABA-5D3F-4DD1-AA48-92C411DCB130}">
  <sheetPr codeName="Sheet23"/>
  <dimension ref="A1:Z94"/>
  <sheetViews>
    <sheetView showGridLines="0" zoomScale="46" zoomScaleNormal="25" workbookViewId="0">
      <selection activeCell="O58" sqref="O58:O60"/>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22.81640625" style="113" bestFit="1" customWidth="1"/>
    <col min="14" max="14" width="20.1796875" style="113" bestFit="1" customWidth="1"/>
    <col min="15" max="15" width="86" style="113" customWidth="1"/>
    <col min="16" max="16" width="16.54296875" style="113" customWidth="1"/>
    <col min="17" max="17" width="42.453125" style="113" customWidth="1"/>
    <col min="18" max="18" width="52.26953125" style="113" customWidth="1"/>
    <col min="19" max="19" width="30.8164062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2.1796875" style="113" hidden="1" customWidth="1"/>
    <col min="27" max="27" width="8.54296875" style="113" customWidth="1"/>
    <col min="28" max="16384" width="8.54296875" style="113"/>
  </cols>
  <sheetData>
    <row r="1" spans="1:26" x14ac:dyDescent="0.6">
      <c r="A1" s="112" t="s">
        <v>30</v>
      </c>
      <c r="C1" s="317" t="s">
        <v>211</v>
      </c>
      <c r="D1" s="317"/>
      <c r="E1" s="114"/>
      <c r="F1" s="114"/>
      <c r="G1" s="114"/>
      <c r="H1" s="114"/>
      <c r="I1" s="115"/>
      <c r="J1" s="115"/>
      <c r="K1" s="115"/>
      <c r="M1" s="116"/>
      <c r="N1" s="116"/>
      <c r="O1" s="116"/>
    </row>
    <row r="2" spans="1:26" x14ac:dyDescent="0.6">
      <c r="A2" s="112" t="s">
        <v>31</v>
      </c>
      <c r="B2" s="118"/>
      <c r="C2" s="266" t="s">
        <v>961</v>
      </c>
      <c r="D2" s="266"/>
      <c r="E2" s="119"/>
      <c r="F2" s="119"/>
      <c r="G2" s="119"/>
      <c r="H2" s="119"/>
      <c r="M2" s="120"/>
      <c r="N2" s="120"/>
      <c r="O2" s="120"/>
    </row>
    <row r="3" spans="1:26" x14ac:dyDescent="0.6">
      <c r="A3" s="121" t="s">
        <v>32</v>
      </c>
      <c r="B3" s="122"/>
      <c r="C3" s="267" t="s">
        <v>661</v>
      </c>
      <c r="D3" s="267"/>
      <c r="E3" s="119"/>
      <c r="F3" s="119"/>
      <c r="G3" s="119"/>
      <c r="H3" s="119"/>
      <c r="M3" s="120"/>
      <c r="N3" s="120"/>
      <c r="O3" s="120"/>
    </row>
    <row r="4" spans="1:26" x14ac:dyDescent="0.6">
      <c r="A4" s="123" t="s">
        <v>33</v>
      </c>
      <c r="B4" s="124"/>
      <c r="C4" s="318" t="s">
        <v>962</v>
      </c>
      <c r="D4" s="318"/>
      <c r="E4" s="125"/>
      <c r="F4" s="125"/>
      <c r="G4" s="125"/>
      <c r="H4" s="125"/>
      <c r="M4" s="120"/>
      <c r="N4" s="120"/>
      <c r="O4" s="120"/>
    </row>
    <row r="5" spans="1:26" x14ac:dyDescent="0.6">
      <c r="A5" s="121" t="s">
        <v>34</v>
      </c>
      <c r="B5" s="124"/>
      <c r="C5" s="319">
        <v>1.37</v>
      </c>
      <c r="D5" s="320"/>
      <c r="E5" s="125"/>
      <c r="F5" s="125"/>
      <c r="G5" s="125"/>
      <c r="H5" s="125"/>
      <c r="M5" s="120"/>
      <c r="N5" s="120"/>
      <c r="O5" s="120"/>
    </row>
    <row r="6" spans="1:26" ht="116.15" customHeight="1" x14ac:dyDescent="0.6">
      <c r="A6" s="121" t="s">
        <v>35</v>
      </c>
      <c r="B6" s="124"/>
      <c r="C6" s="319" t="s">
        <v>963</v>
      </c>
      <c r="D6" s="320"/>
      <c r="E6" s="125"/>
      <c r="F6" s="125"/>
      <c r="G6" s="125"/>
      <c r="H6" s="125"/>
      <c r="M6" s="120"/>
      <c r="N6" s="120"/>
      <c r="O6" s="120"/>
    </row>
    <row r="7" spans="1:26" x14ac:dyDescent="0.6">
      <c r="A7" s="121" t="s">
        <v>36</v>
      </c>
      <c r="B7" s="124"/>
      <c r="C7" s="319" t="s">
        <v>606</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964</v>
      </c>
      <c r="P12" s="304" t="s">
        <v>304</v>
      </c>
      <c r="Q12" s="269"/>
      <c r="R12" s="269"/>
      <c r="S12" s="323"/>
      <c r="V12" s="256">
        <f>MATCH(C1, RAG!$B$1:B$55, 0)</f>
        <v>44</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52"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304</v>
      </c>
      <c r="E22" s="292" t="s">
        <v>305</v>
      </c>
      <c r="F22" s="283">
        <f ca="1">COUNTIFS(INDIRECT("RAG!$C$"&amp;$V12&amp;":$BB$"&amp;$V12),F$11,RAG!$C$3:$BB$3,$B22)</f>
        <v>1</v>
      </c>
      <c r="G22" s="283">
        <f ca="1">COUNTIFS(INDIRECT("RAG!$C$"&amp;$V12&amp;":$BB$"&amp;$V12),G$11,RAG!$C$3:$BB$3,$B22)</f>
        <v>1</v>
      </c>
      <c r="H22" s="283">
        <f ca="1">COUNTIFS(INDIRECT("RAG!$C$"&amp;$V12&amp;":$BB$"&amp;$V12),H$11,RAG!$C$3:$BB$3,$B22)</f>
        <v>0</v>
      </c>
      <c r="I22" s="310" t="s">
        <v>306</v>
      </c>
      <c r="J22" s="307" t="s">
        <v>307</v>
      </c>
      <c r="K22" s="307" t="s">
        <v>323</v>
      </c>
      <c r="L22" s="307" t="s">
        <v>309</v>
      </c>
      <c r="M22" s="307" t="s">
        <v>440</v>
      </c>
      <c r="N22" s="262" t="s">
        <v>279</v>
      </c>
      <c r="O22" s="265" t="s">
        <v>965</v>
      </c>
      <c r="P22" s="304" t="s">
        <v>304</v>
      </c>
      <c r="Q22" s="269"/>
      <c r="R22" s="269"/>
      <c r="S22" s="323"/>
      <c r="V22" s="256"/>
      <c r="Z22" s="113" t="str">
        <f>IF(R22&gt;0,B22&amp;":"&amp;R22&amp;"
","")</f>
        <v/>
      </c>
    </row>
    <row r="23" spans="1:26" ht="299.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262" t="s">
        <v>306</v>
      </c>
      <c r="J24" s="262" t="s">
        <v>307</v>
      </c>
      <c r="K24" s="262" t="s">
        <v>308</v>
      </c>
      <c r="L24" s="262" t="s">
        <v>309</v>
      </c>
      <c r="M24" s="262" t="s">
        <v>310</v>
      </c>
      <c r="N24" s="262" t="s">
        <v>279</v>
      </c>
      <c r="O24" s="265" t="s">
        <v>966</v>
      </c>
      <c r="P24" s="304" t="s">
        <v>304</v>
      </c>
      <c r="Q24" s="253"/>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263"/>
      <c r="J25" s="263"/>
      <c r="K25" s="263"/>
      <c r="L25" s="263"/>
      <c r="M25" s="263"/>
      <c r="N25" s="263"/>
      <c r="O25" s="266"/>
      <c r="P25" s="305"/>
      <c r="Q25" s="254"/>
      <c r="R25" s="254"/>
      <c r="S25" s="323"/>
      <c r="V25" s="257"/>
    </row>
    <row r="26" spans="1:26" ht="52" x14ac:dyDescent="0.6">
      <c r="A26" s="290"/>
      <c r="B26" s="260"/>
      <c r="C26" s="137" t="s">
        <v>329</v>
      </c>
      <c r="D26" s="134" t="s">
        <v>305</v>
      </c>
      <c r="E26" s="277"/>
      <c r="F26" s="260"/>
      <c r="G26" s="260"/>
      <c r="H26" s="260"/>
      <c r="I26" s="263"/>
      <c r="J26" s="263"/>
      <c r="K26" s="263"/>
      <c r="L26" s="263"/>
      <c r="M26" s="263"/>
      <c r="N26" s="263"/>
      <c r="O26" s="266"/>
      <c r="P26" s="305"/>
      <c r="Q26" s="254"/>
      <c r="R26" s="254"/>
      <c r="S26" s="323"/>
      <c r="V26" s="257"/>
    </row>
    <row r="27" spans="1:26" ht="52" x14ac:dyDescent="0.6">
      <c r="A27" s="290"/>
      <c r="B27" s="260"/>
      <c r="C27" s="137" t="s">
        <v>330</v>
      </c>
      <c r="D27" s="134" t="s">
        <v>304</v>
      </c>
      <c r="E27" s="277"/>
      <c r="F27" s="260"/>
      <c r="G27" s="260"/>
      <c r="H27" s="260"/>
      <c r="I27" s="263"/>
      <c r="J27" s="263"/>
      <c r="K27" s="263"/>
      <c r="L27" s="263"/>
      <c r="M27" s="263"/>
      <c r="N27" s="263"/>
      <c r="O27" s="266"/>
      <c r="P27" s="305"/>
      <c r="Q27" s="254"/>
      <c r="R27" s="254"/>
      <c r="S27" s="323"/>
      <c r="V27" s="257"/>
    </row>
    <row r="28" spans="1:26" ht="52" x14ac:dyDescent="0.6">
      <c r="A28" s="290"/>
      <c r="B28" s="260"/>
      <c r="C28" s="137" t="s">
        <v>331</v>
      </c>
      <c r="D28" s="134" t="s">
        <v>304</v>
      </c>
      <c r="E28" s="277"/>
      <c r="F28" s="260"/>
      <c r="G28" s="260"/>
      <c r="H28" s="260"/>
      <c r="I28" s="263"/>
      <c r="J28" s="263"/>
      <c r="K28" s="263"/>
      <c r="L28" s="263"/>
      <c r="M28" s="263"/>
      <c r="N28" s="263"/>
      <c r="O28" s="266"/>
      <c r="P28" s="305"/>
      <c r="Q28" s="254"/>
      <c r="R28" s="254"/>
      <c r="S28" s="323"/>
      <c r="V28" s="257"/>
    </row>
    <row r="29" spans="1:26" ht="104" x14ac:dyDescent="0.6">
      <c r="A29" s="290"/>
      <c r="B29" s="260"/>
      <c r="C29" s="137" t="s">
        <v>332</v>
      </c>
      <c r="D29" s="134" t="s">
        <v>304</v>
      </c>
      <c r="E29" s="277"/>
      <c r="F29" s="260"/>
      <c r="G29" s="260"/>
      <c r="H29" s="260"/>
      <c r="I29" s="263"/>
      <c r="J29" s="263"/>
      <c r="K29" s="263"/>
      <c r="L29" s="263"/>
      <c r="M29" s="263"/>
      <c r="N29" s="263"/>
      <c r="O29" s="266"/>
      <c r="P29" s="305"/>
      <c r="Q29" s="254"/>
      <c r="R29" s="254"/>
      <c r="S29" s="323"/>
      <c r="V29" s="257"/>
    </row>
    <row r="30" spans="1:26" ht="52" x14ac:dyDescent="0.6">
      <c r="A30" s="290"/>
      <c r="B30" s="260"/>
      <c r="C30" s="137" t="s">
        <v>333</v>
      </c>
      <c r="D30" s="134" t="s">
        <v>304</v>
      </c>
      <c r="E30" s="277"/>
      <c r="F30" s="260"/>
      <c r="G30" s="260"/>
      <c r="H30" s="260"/>
      <c r="I30" s="263"/>
      <c r="J30" s="263"/>
      <c r="K30" s="263"/>
      <c r="L30" s="263"/>
      <c r="M30" s="263"/>
      <c r="N30" s="263"/>
      <c r="O30" s="266"/>
      <c r="P30" s="305"/>
      <c r="Q30" s="254"/>
      <c r="R30" s="254"/>
      <c r="S30" s="323"/>
      <c r="V30" s="257"/>
    </row>
    <row r="31" spans="1:26" ht="78.5" thickBot="1" x14ac:dyDescent="0.65">
      <c r="A31" s="291"/>
      <c r="B31" s="261"/>
      <c r="C31" s="138" t="s">
        <v>334</v>
      </c>
      <c r="D31" s="134" t="s">
        <v>304</v>
      </c>
      <c r="E31" s="278"/>
      <c r="F31" s="261"/>
      <c r="G31" s="261"/>
      <c r="H31" s="261"/>
      <c r="I31" s="279"/>
      <c r="J31" s="279"/>
      <c r="K31" s="279"/>
      <c r="L31" s="279"/>
      <c r="M31" s="279"/>
      <c r="N31" s="279"/>
      <c r="O31" s="267"/>
      <c r="P31" s="306"/>
      <c r="Q31" s="282"/>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967</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968</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1</v>
      </c>
      <c r="H46" s="259">
        <f ca="1">COUNTIFS(INDIRECT("RAG!$C$"&amp;$V12&amp;":$BB$"&amp;$V12),H$11,RAG!$C$3:$BB$3,$B46)</f>
        <v>4</v>
      </c>
      <c r="I46" s="262" t="s">
        <v>306</v>
      </c>
      <c r="J46" s="262" t="s">
        <v>307</v>
      </c>
      <c r="K46" s="262" t="s">
        <v>308</v>
      </c>
      <c r="L46" s="262" t="s">
        <v>309</v>
      </c>
      <c r="M46" s="262" t="s">
        <v>310</v>
      </c>
      <c r="N46" s="262" t="s">
        <v>279</v>
      </c>
      <c r="O46" s="265" t="s">
        <v>969</v>
      </c>
      <c r="P46" s="304" t="s">
        <v>304</v>
      </c>
      <c r="Q46" s="253"/>
      <c r="R46" s="253"/>
      <c r="S46" s="322"/>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2"/>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2"/>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2"/>
      <c r="V49" s="257"/>
    </row>
    <row r="50" spans="1:26" ht="349.4"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307" t="s">
        <v>249</v>
      </c>
      <c r="J51" s="307" t="s">
        <v>249</v>
      </c>
      <c r="K51" s="307" t="s">
        <v>249</v>
      </c>
      <c r="L51" s="307" t="s">
        <v>249</v>
      </c>
      <c r="M51" s="307" t="s">
        <v>249</v>
      </c>
      <c r="N51" s="307" t="s">
        <v>280</v>
      </c>
      <c r="O51" s="286" t="s">
        <v>970</v>
      </c>
      <c r="P51" s="292" t="s">
        <v>304</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73" customHeight="1" thickBot="1" x14ac:dyDescent="0.65">
      <c r="A52" s="291"/>
      <c r="B52" s="261"/>
      <c r="C52" s="138" t="s">
        <v>362</v>
      </c>
      <c r="D52" s="134" t="s">
        <v>305</v>
      </c>
      <c r="E52" s="278"/>
      <c r="F52" s="261"/>
      <c r="G52" s="261"/>
      <c r="H52" s="261"/>
      <c r="I52" s="308"/>
      <c r="J52" s="308"/>
      <c r="K52" s="308"/>
      <c r="L52" s="308"/>
      <c r="M52" s="308"/>
      <c r="N52" s="308"/>
      <c r="O52" s="288"/>
      <c r="P52" s="294"/>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309</v>
      </c>
      <c r="M53" s="262" t="s">
        <v>310</v>
      </c>
      <c r="N53" s="262" t="s">
        <v>279</v>
      </c>
      <c r="O53" s="265" t="s">
        <v>971</v>
      </c>
      <c r="P53" s="304" t="s">
        <v>305</v>
      </c>
      <c r="Q53" s="253"/>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305"/>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305"/>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305"/>
      <c r="Q56" s="254"/>
      <c r="R56" s="270"/>
      <c r="S56" s="323"/>
      <c r="V56" s="257"/>
    </row>
    <row r="57" spans="1:26" ht="60" customHeight="1" thickBot="1" x14ac:dyDescent="0.65">
      <c r="A57" s="291"/>
      <c r="B57" s="261"/>
      <c r="C57" s="135" t="s">
        <v>369</v>
      </c>
      <c r="D57" s="134" t="s">
        <v>305</v>
      </c>
      <c r="E57" s="294"/>
      <c r="F57" s="285"/>
      <c r="G57" s="285"/>
      <c r="H57" s="285"/>
      <c r="I57" s="279"/>
      <c r="J57" s="279"/>
      <c r="K57" s="279"/>
      <c r="L57" s="279"/>
      <c r="M57" s="279"/>
      <c r="N57" s="279"/>
      <c r="O57" s="267"/>
      <c r="P57" s="306"/>
      <c r="Q57" s="282"/>
      <c r="R57" s="271"/>
      <c r="S57" s="323"/>
      <c r="V57" s="272"/>
    </row>
    <row r="58" spans="1:26" ht="52"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1</v>
      </c>
      <c r="H58" s="283">
        <f ca="1">COUNTIFS(INDIRECT("RAG!$C$"&amp;$V12&amp;":$BB$"&amp;$V12),H$11,RAG!$C$3:$BB$3,$B58)</f>
        <v>1</v>
      </c>
      <c r="I58" s="262" t="s">
        <v>306</v>
      </c>
      <c r="J58" s="262" t="s">
        <v>307</v>
      </c>
      <c r="K58" s="262" t="s">
        <v>308</v>
      </c>
      <c r="L58" s="262" t="s">
        <v>309</v>
      </c>
      <c r="M58" s="262" t="s">
        <v>310</v>
      </c>
      <c r="N58" s="307" t="s">
        <v>282</v>
      </c>
      <c r="O58" s="286" t="s">
        <v>972</v>
      </c>
      <c r="P58" s="292" t="s">
        <v>304</v>
      </c>
      <c r="Q58" s="334"/>
      <c r="R58" s="253"/>
      <c r="S58" s="323"/>
      <c r="V58" s="256"/>
      <c r="Z58" s="113" t="str">
        <f>IF(R58&gt;0,B58&amp;":"&amp;R58&amp;"
","")</f>
        <v/>
      </c>
    </row>
    <row r="59" spans="1:26" ht="52" x14ac:dyDescent="0.6">
      <c r="A59" s="290"/>
      <c r="B59" s="260"/>
      <c r="C59" s="144" t="s">
        <v>372</v>
      </c>
      <c r="D59" s="134" t="s">
        <v>304</v>
      </c>
      <c r="E59" s="293"/>
      <c r="F59" s="284"/>
      <c r="G59" s="284"/>
      <c r="H59" s="284"/>
      <c r="I59" s="263"/>
      <c r="J59" s="263"/>
      <c r="K59" s="263"/>
      <c r="L59" s="263"/>
      <c r="M59" s="263"/>
      <c r="N59" s="309"/>
      <c r="O59" s="287"/>
      <c r="P59" s="293"/>
      <c r="Q59" s="335"/>
      <c r="R59" s="254"/>
      <c r="S59" s="323"/>
      <c r="V59" s="257"/>
    </row>
    <row r="60" spans="1:26" ht="397.5" customHeight="1" thickBot="1" x14ac:dyDescent="0.65">
      <c r="A60" s="291"/>
      <c r="B60" s="261"/>
      <c r="C60" s="145" t="s">
        <v>373</v>
      </c>
      <c r="D60" s="134" t="s">
        <v>304</v>
      </c>
      <c r="E60" s="294"/>
      <c r="F60" s="285"/>
      <c r="G60" s="285"/>
      <c r="H60" s="285"/>
      <c r="I60" s="279"/>
      <c r="J60" s="279"/>
      <c r="K60" s="279"/>
      <c r="L60" s="279"/>
      <c r="M60" s="279"/>
      <c r="N60" s="308"/>
      <c r="O60" s="288"/>
      <c r="P60" s="294"/>
      <c r="Q60" s="336"/>
      <c r="R60" s="282"/>
      <c r="S60" s="323"/>
      <c r="V60" s="272"/>
    </row>
    <row r="61" spans="1:26"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2</v>
      </c>
      <c r="H61" s="283">
        <f ca="1">COUNTIFS(INDIRECT("RAG!$C$"&amp;$V12&amp;":$BB$"&amp;$V12),H$11,RAG!$C$3:$BB$3,$B61)</f>
        <v>2</v>
      </c>
      <c r="I61" s="262" t="s">
        <v>249</v>
      </c>
      <c r="J61" s="262" t="s">
        <v>249</v>
      </c>
      <c r="K61" s="262" t="s">
        <v>249</v>
      </c>
      <c r="L61" s="262" t="s">
        <v>249</v>
      </c>
      <c r="M61" s="262" t="s">
        <v>249</v>
      </c>
      <c r="N61" s="262" t="s">
        <v>280</v>
      </c>
      <c r="O61" s="265" t="s">
        <v>973</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38.5" customHeight="1"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559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4.7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2</v>
      </c>
      <c r="H81" s="259">
        <f ca="1">COUNTIFS(INDIRECT("RAG!$C$"&amp;$V12&amp;":$BB$"&amp;$V12),H$11,RAG!$C$3:$BB$3,$B81)</f>
        <v>3</v>
      </c>
      <c r="I81" s="262" t="s">
        <v>306</v>
      </c>
      <c r="J81" s="262" t="s">
        <v>307</v>
      </c>
      <c r="K81" s="262" t="s">
        <v>308</v>
      </c>
      <c r="L81" s="262" t="s">
        <v>309</v>
      </c>
      <c r="M81" s="262" t="s">
        <v>310</v>
      </c>
      <c r="N81" s="262" t="s">
        <v>282</v>
      </c>
      <c r="O81" s="265" t="s">
        <v>974</v>
      </c>
      <c r="P81" s="250" t="s">
        <v>305</v>
      </c>
      <c r="Q81" s="253" t="s">
        <v>619</v>
      </c>
      <c r="R81" s="253" t="s">
        <v>498</v>
      </c>
      <c r="S81" s="322"/>
      <c r="V81" s="256"/>
      <c r="Z81" s="113" t="str">
        <f>IF(R81&gt;0,B81&amp;":"&amp;R81&amp;"
","")</f>
        <v xml:space="preserve">IIA13:Local Plan Policy CN4 Sustainable Drainage requires major development to ensure appropriate best practice is followed with respect to the control of water pollution.
</v>
      </c>
    </row>
    <row r="82" spans="1:26" x14ac:dyDescent="0.6">
      <c r="A82" s="274"/>
      <c r="B82" s="260"/>
      <c r="C82" s="140" t="s">
        <v>402</v>
      </c>
      <c r="D82" s="134" t="s">
        <v>305</v>
      </c>
      <c r="E82" s="277"/>
      <c r="F82" s="260"/>
      <c r="G82" s="260"/>
      <c r="H82" s="260"/>
      <c r="I82" s="263"/>
      <c r="J82" s="263"/>
      <c r="K82" s="263"/>
      <c r="L82" s="263"/>
      <c r="M82" s="263"/>
      <c r="N82" s="263"/>
      <c r="O82" s="266"/>
      <c r="P82" s="251"/>
      <c r="Q82" s="254"/>
      <c r="R82" s="254"/>
      <c r="S82" s="322"/>
      <c r="V82" s="257"/>
    </row>
    <row r="83" spans="1:26" x14ac:dyDescent="0.6">
      <c r="A83" s="274"/>
      <c r="B83" s="260"/>
      <c r="C83" s="140" t="s">
        <v>403</v>
      </c>
      <c r="D83" s="134" t="s">
        <v>304</v>
      </c>
      <c r="E83" s="277"/>
      <c r="F83" s="260"/>
      <c r="G83" s="260"/>
      <c r="H83" s="260"/>
      <c r="I83" s="263"/>
      <c r="J83" s="263"/>
      <c r="K83" s="263"/>
      <c r="L83" s="263"/>
      <c r="M83" s="263"/>
      <c r="N83" s="263"/>
      <c r="O83" s="266"/>
      <c r="P83" s="251"/>
      <c r="Q83" s="254"/>
      <c r="R83" s="254"/>
      <c r="S83" s="322"/>
      <c r="V83" s="257"/>
    </row>
    <row r="84" spans="1:26" x14ac:dyDescent="0.6">
      <c r="A84" s="274"/>
      <c r="B84" s="260"/>
      <c r="C84" s="147" t="s">
        <v>404</v>
      </c>
      <c r="D84" s="134" t="s">
        <v>304</v>
      </c>
      <c r="E84" s="277"/>
      <c r="F84" s="260"/>
      <c r="G84" s="260"/>
      <c r="H84" s="260"/>
      <c r="I84" s="263"/>
      <c r="J84" s="263"/>
      <c r="K84" s="263"/>
      <c r="L84" s="263"/>
      <c r="M84" s="263"/>
      <c r="N84" s="263"/>
      <c r="O84" s="266"/>
      <c r="P84" s="251"/>
      <c r="Q84" s="254"/>
      <c r="R84" s="254"/>
      <c r="S84" s="322"/>
      <c r="V84" s="257"/>
    </row>
    <row r="85" spans="1:26" ht="78" x14ac:dyDescent="0.6">
      <c r="A85" s="274"/>
      <c r="B85" s="260"/>
      <c r="C85" s="147" t="s">
        <v>405</v>
      </c>
      <c r="D85" s="134" t="s">
        <v>304</v>
      </c>
      <c r="E85" s="277"/>
      <c r="F85" s="260"/>
      <c r="G85" s="260"/>
      <c r="H85" s="260"/>
      <c r="I85" s="263"/>
      <c r="J85" s="263"/>
      <c r="K85" s="263"/>
      <c r="L85" s="263"/>
      <c r="M85" s="263"/>
      <c r="N85" s="263"/>
      <c r="O85" s="266"/>
      <c r="P85" s="251"/>
      <c r="Q85" s="254"/>
      <c r="R85" s="254"/>
      <c r="S85" s="322"/>
      <c r="V85" s="257"/>
    </row>
    <row r="86" spans="1:26" ht="78" x14ac:dyDescent="0.6">
      <c r="A86" s="274"/>
      <c r="B86" s="260"/>
      <c r="C86" s="147" t="s">
        <v>406</v>
      </c>
      <c r="D86" s="134" t="s">
        <v>305</v>
      </c>
      <c r="E86" s="277"/>
      <c r="F86" s="260"/>
      <c r="G86" s="260"/>
      <c r="H86" s="260"/>
      <c r="I86" s="263"/>
      <c r="J86" s="263"/>
      <c r="K86" s="263"/>
      <c r="L86" s="263"/>
      <c r="M86" s="263"/>
      <c r="N86" s="263"/>
      <c r="O86" s="266"/>
      <c r="P86" s="251"/>
      <c r="Q86" s="254"/>
      <c r="R86" s="254"/>
      <c r="S86" s="322"/>
      <c r="V86" s="257"/>
    </row>
    <row r="87" spans="1:26" ht="222.65" customHeight="1" thickBot="1" x14ac:dyDescent="0.65">
      <c r="A87" s="280"/>
      <c r="B87" s="261"/>
      <c r="C87" s="145" t="s">
        <v>407</v>
      </c>
      <c r="D87" s="134" t="s">
        <v>304</v>
      </c>
      <c r="E87" s="278"/>
      <c r="F87" s="261"/>
      <c r="G87" s="261"/>
      <c r="H87" s="261"/>
      <c r="I87" s="279"/>
      <c r="J87" s="279"/>
      <c r="K87" s="279"/>
      <c r="L87" s="279"/>
      <c r="M87" s="279"/>
      <c r="N87" s="279"/>
      <c r="O87" s="267"/>
      <c r="P87" s="268"/>
      <c r="Q87" s="282"/>
      <c r="R87" s="282"/>
      <c r="S87" s="322"/>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96.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2" spans="1:26" ht="296.5" customHeight="1" x14ac:dyDescent="0.6"/>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UhMaZyGW6cd4J62KwM0RuhT8Bnx9+4Kh2xipUabzhufos+LZIIHbUZ7mqoLL+Kf0T1dzgsPkDx/Cc8bSeJCiqw==" saltValue="B5aGol8c7GP+V5UFLg2qo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1:S52"/>
    <mergeCell ref="S53:S57"/>
    <mergeCell ref="S58:S60"/>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S61:S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173" priority="1">
      <formula>$D12="No"</formula>
    </cfRule>
  </conditionalFormatting>
  <conditionalFormatting sqref="F12:F91">
    <cfRule type="cellIs" dxfId="172" priority="4" operator="greaterThan">
      <formula>0</formula>
    </cfRule>
  </conditionalFormatting>
  <conditionalFormatting sqref="G12:G91">
    <cfRule type="cellIs" dxfId="171" priority="3" operator="greaterThan">
      <formula>0</formula>
    </cfRule>
  </conditionalFormatting>
  <conditionalFormatting sqref="H12:H91">
    <cfRule type="cellIs" dxfId="170" priority="2" operator="greaterThan">
      <formula>0</formula>
    </cfRule>
  </conditionalFormatting>
  <conditionalFormatting sqref="N12">
    <cfRule type="cellIs" dxfId="169" priority="83" operator="equal">
      <formula>"Neutral"</formula>
    </cfRule>
    <cfRule type="cellIs" dxfId="168" priority="82" operator="equal">
      <formula>"Significant Positive"</formula>
    </cfRule>
    <cfRule type="cellIs" dxfId="167" priority="81" operator="equal">
      <formula>"Minor Positive"</formula>
    </cfRule>
    <cfRule type="cellIs" dxfId="166" priority="80" operator="equal">
      <formula>"Significant Negative"</formula>
    </cfRule>
    <cfRule type="cellIs" dxfId="165" priority="79" operator="equal">
      <formula>"Minor Negative"</formula>
    </cfRule>
  </conditionalFormatting>
  <conditionalFormatting sqref="N22">
    <cfRule type="cellIs" dxfId="164" priority="100" operator="equal">
      <formula>"Significant Positive"</formula>
    </cfRule>
    <cfRule type="cellIs" dxfId="163" priority="99" operator="equal">
      <formula>"Minor Positive"</formula>
    </cfRule>
    <cfRule type="cellIs" dxfId="162" priority="98" operator="equal">
      <formula>"Neutral"</formula>
    </cfRule>
    <cfRule type="cellIs" dxfId="161" priority="97" operator="equal">
      <formula>"Uncertain"</formula>
    </cfRule>
    <cfRule type="cellIs" dxfId="160" priority="96" operator="equal">
      <formula>"Minor Negative"</formula>
    </cfRule>
    <cfRule type="cellIs" dxfId="159" priority="95" operator="equal">
      <formula>"Significant Negative"</formula>
    </cfRule>
  </conditionalFormatting>
  <conditionalFormatting sqref="N24">
    <cfRule type="cellIs" dxfId="158" priority="94" operator="equal">
      <formula>"Significant Positive"</formula>
    </cfRule>
    <cfRule type="cellIs" dxfId="157" priority="89" operator="equal">
      <formula>"Significant Negative"</formula>
    </cfRule>
    <cfRule type="cellIs" dxfId="156" priority="92" operator="equal">
      <formula>"Neutral"</formula>
    </cfRule>
    <cfRule type="cellIs" dxfId="155" priority="90" operator="equal">
      <formula>"Minor Negative"</formula>
    </cfRule>
    <cfRule type="cellIs" dxfId="154" priority="91" operator="equal">
      <formula>"Uncertain"</formula>
    </cfRule>
    <cfRule type="cellIs" dxfId="153" priority="93" operator="equal">
      <formula>"Minor Positive"</formula>
    </cfRule>
  </conditionalFormatting>
  <conditionalFormatting sqref="N32">
    <cfRule type="cellIs" dxfId="152" priority="105" operator="equal">
      <formula>"Minor Positive"</formula>
    </cfRule>
    <cfRule type="cellIs" dxfId="151" priority="104" operator="equal">
      <formula>"Neutral"</formula>
    </cfRule>
    <cfRule type="cellIs" dxfId="150" priority="103" operator="equal">
      <formula>"Uncertain"</formula>
    </cfRule>
    <cfRule type="cellIs" dxfId="149" priority="101" operator="equal">
      <formula>"Significant Negative"</formula>
    </cfRule>
    <cfRule type="cellIs" dxfId="148" priority="102" operator="equal">
      <formula>"Minor Negative"</formula>
    </cfRule>
    <cfRule type="cellIs" dxfId="147" priority="106" operator="equal">
      <formula>"Significant Positive"</formula>
    </cfRule>
  </conditionalFormatting>
  <conditionalFormatting sqref="N40">
    <cfRule type="cellIs" dxfId="146" priority="29" operator="equal">
      <formula>"Significant Negative"</formula>
    </cfRule>
    <cfRule type="cellIs" dxfId="145" priority="34" operator="equal">
      <formula>"Significant Positive"</formula>
    </cfRule>
    <cfRule type="cellIs" dxfId="144" priority="30" operator="equal">
      <formula>"Minor Negative"</formula>
    </cfRule>
    <cfRule type="cellIs" dxfId="143" priority="31" operator="equal">
      <formula>"Uncertain"</formula>
    </cfRule>
    <cfRule type="cellIs" dxfId="142" priority="32" operator="equal">
      <formula>"Neutral"</formula>
    </cfRule>
    <cfRule type="cellIs" dxfId="141" priority="33" operator="equal">
      <formula>"Minor Positive"</formula>
    </cfRule>
  </conditionalFormatting>
  <conditionalFormatting sqref="N46">
    <cfRule type="cellIs" dxfId="140" priority="72" operator="equal">
      <formula>"Minor Negative"</formula>
    </cfRule>
    <cfRule type="cellIs" dxfId="139" priority="71" operator="equal">
      <formula>"Significant Negative"</formula>
    </cfRule>
    <cfRule type="cellIs" dxfId="138" priority="73" operator="equal">
      <formula>"Uncertain"</formula>
    </cfRule>
    <cfRule type="cellIs" dxfId="137" priority="74" operator="equal">
      <formula>"Neutral"</formula>
    </cfRule>
    <cfRule type="cellIs" dxfId="136" priority="76" operator="equal">
      <formula>"Significant Positive"</formula>
    </cfRule>
    <cfRule type="cellIs" dxfId="135" priority="75" operator="equal">
      <formula>"Minor Positive"</formula>
    </cfRule>
  </conditionalFormatting>
  <conditionalFormatting sqref="N51">
    <cfRule type="cellIs" dxfId="134" priority="113" operator="equal">
      <formula>"Significant Negative"</formula>
    </cfRule>
    <cfRule type="cellIs" dxfId="133" priority="114" operator="equal">
      <formula>"Minor Negative"</formula>
    </cfRule>
    <cfRule type="cellIs" dxfId="132" priority="115" operator="equal">
      <formula>"Uncertain"</formula>
    </cfRule>
    <cfRule type="cellIs" dxfId="131" priority="116" operator="equal">
      <formula>"Neutral"</formula>
    </cfRule>
    <cfRule type="cellIs" dxfId="130" priority="117" operator="equal">
      <formula>"Minor Positive"</formula>
    </cfRule>
    <cfRule type="cellIs" dxfId="129" priority="118" operator="equal">
      <formula>"Significant Positive"</formula>
    </cfRule>
  </conditionalFormatting>
  <conditionalFormatting sqref="N53">
    <cfRule type="cellIs" dxfId="128" priority="21" operator="equal">
      <formula>"Minor Negative"</formula>
    </cfRule>
    <cfRule type="cellIs" dxfId="127" priority="22" operator="equal">
      <formula>"Uncertain"</formula>
    </cfRule>
    <cfRule type="cellIs" dxfId="126" priority="23" operator="equal">
      <formula>"Neutral"</formula>
    </cfRule>
    <cfRule type="cellIs" dxfId="125" priority="25" operator="equal">
      <formula>"Significant Positive"</formula>
    </cfRule>
    <cfRule type="cellIs" dxfId="124" priority="24" operator="equal">
      <formula>"Minor Positive"</formula>
    </cfRule>
    <cfRule type="cellIs" dxfId="123" priority="20" operator="equal">
      <formula>"Significant Negative"</formula>
    </cfRule>
  </conditionalFormatting>
  <conditionalFormatting sqref="N58">
    <cfRule type="cellIs" dxfId="122" priority="13" operator="equal">
      <formula>"Significant Positive"</formula>
    </cfRule>
    <cfRule type="cellIs" dxfId="121" priority="12" operator="equal">
      <formula>"Minor Positive"</formula>
    </cfRule>
    <cfRule type="cellIs" dxfId="120" priority="11" operator="equal">
      <formula>"Neutral"</formula>
    </cfRule>
    <cfRule type="cellIs" dxfId="119" priority="10" operator="equal">
      <formula>"Uncertain"</formula>
    </cfRule>
    <cfRule type="cellIs" dxfId="118" priority="9" operator="equal">
      <formula>"Minor Negative"</formula>
    </cfRule>
    <cfRule type="cellIs" dxfId="117" priority="8" operator="equal">
      <formula>"Significant Negative"</formula>
    </cfRule>
  </conditionalFormatting>
  <conditionalFormatting sqref="N61">
    <cfRule type="cellIs" dxfId="116" priority="45" operator="equal">
      <formula>"Minor Positive"</formula>
    </cfRule>
    <cfRule type="cellIs" dxfId="115" priority="44" operator="equal">
      <formula>"Neutral"</formula>
    </cfRule>
    <cfRule type="cellIs" dxfId="114" priority="43" operator="equal">
      <formula>"Uncertain"</formula>
    </cfRule>
    <cfRule type="cellIs" dxfId="113" priority="42" operator="equal">
      <formula>"Minor Negative"</formula>
    </cfRule>
    <cfRule type="cellIs" dxfId="112" priority="41" operator="equal">
      <formula>"Significant Negative"</formula>
    </cfRule>
    <cfRule type="cellIs" dxfId="111" priority="46" operator="equal">
      <formula>"Significant Positive"</formula>
    </cfRule>
  </conditionalFormatting>
  <conditionalFormatting sqref="N69">
    <cfRule type="cellIs" dxfId="110" priority="18" operator="equal">
      <formula>"Minor Positive"</formula>
    </cfRule>
    <cfRule type="cellIs" dxfId="109" priority="14" operator="equal">
      <formula>"Significant Negative"</formula>
    </cfRule>
    <cfRule type="cellIs" dxfId="108" priority="19" operator="equal">
      <formula>"Significant Positive"</formula>
    </cfRule>
    <cfRule type="cellIs" dxfId="107" priority="17" operator="equal">
      <formula>"Neutral"</formula>
    </cfRule>
    <cfRule type="cellIs" dxfId="106" priority="16" operator="equal">
      <formula>"Uncertain"</formula>
    </cfRule>
    <cfRule type="cellIs" dxfId="105" priority="15" operator="equal">
      <formula>"Minor Negative"</formula>
    </cfRule>
  </conditionalFormatting>
  <conditionalFormatting sqref="N76">
    <cfRule type="cellIs" dxfId="104" priority="52" operator="equal">
      <formula>"Significant Positive"</formula>
    </cfRule>
    <cfRule type="cellIs" dxfId="103" priority="51" operator="equal">
      <formula>"Minor Positive"</formula>
    </cfRule>
    <cfRule type="cellIs" dxfId="102" priority="50" operator="equal">
      <formula>"Neutral"</formula>
    </cfRule>
    <cfRule type="cellIs" dxfId="101" priority="49" operator="equal">
      <formula>"Uncertain"</formula>
    </cfRule>
    <cfRule type="cellIs" dxfId="100" priority="48" operator="equal">
      <formula>"Minor Negative"</formula>
    </cfRule>
    <cfRule type="cellIs" dxfId="99" priority="47" operator="equal">
      <formula>"Significant Negative"</formula>
    </cfRule>
  </conditionalFormatting>
  <conditionalFormatting sqref="N81">
    <cfRule type="cellIs" dxfId="98" priority="55" operator="equal">
      <formula>"Uncertain"</formula>
    </cfRule>
    <cfRule type="cellIs" dxfId="97" priority="56" operator="equal">
      <formula>"Neutral"</formula>
    </cfRule>
    <cfRule type="cellIs" dxfId="96" priority="54" operator="equal">
      <formula>"Minor Negative"</formula>
    </cfRule>
    <cfRule type="cellIs" dxfId="95" priority="53" operator="equal">
      <formula>"Significant Negative"</formula>
    </cfRule>
    <cfRule type="cellIs" dxfId="94" priority="57" operator="equal">
      <formula>"Minor Positive"</formula>
    </cfRule>
    <cfRule type="cellIs" dxfId="93" priority="58" operator="equal">
      <formula>"Significant Positive"</formula>
    </cfRule>
  </conditionalFormatting>
  <conditionalFormatting sqref="N88">
    <cfRule type="cellIs" dxfId="92" priority="64" operator="equal">
      <formula>"Significant Positive"</formula>
    </cfRule>
    <cfRule type="cellIs" dxfId="91" priority="59" operator="equal">
      <formula>"Significant Negative"</formula>
    </cfRule>
    <cfRule type="cellIs" dxfId="90" priority="60" operator="equal">
      <formula>"Minor Negative"</formula>
    </cfRule>
    <cfRule type="cellIs" dxfId="89" priority="61" operator="equal">
      <formula>"Uncertain"</formula>
    </cfRule>
    <cfRule type="cellIs" dxfId="88" priority="62" operator="equal">
      <formula>"Neutral"</formula>
    </cfRule>
    <cfRule type="cellIs" dxfId="87" priority="63" operator="equal">
      <formula>"Minor Positive"</formula>
    </cfRule>
  </conditionalFormatting>
  <dataValidations count="9">
    <dataValidation type="list" allowBlank="1" showInputMessage="1" showErrorMessage="1" sqref="D12:D91" xr:uid="{5E09C769-C537-429C-BE4F-8407544737BA}">
      <formula1>"Yes, No"</formula1>
    </dataValidation>
    <dataValidation type="list" allowBlank="1" showInputMessage="1" showErrorMessage="1" sqref="N12 N88:N91 N22:N80" xr:uid="{AF72ABAB-0B0C-4EEC-94D6-E9F2766AAFF8}">
      <formula1>"Significant Positive,Minor Positive,Neutral,Uncertain,Minor Negative,Significant Negative"</formula1>
    </dataValidation>
    <dataValidation type="list" allowBlank="1" showInputMessage="1" showErrorMessage="1" sqref="L12 L22:L91" xr:uid="{BFD4DE88-8D01-486B-A3D7-C081A0F7F39E}">
      <formula1>"Localised,District-wide,Regional,National,N/A"</formula1>
    </dataValidation>
    <dataValidation type="list" allowBlank="1" showInputMessage="1" showErrorMessage="1" sqref="K12 K22:K91" xr:uid="{0D3AC5F9-5AE3-4525-BDB7-E0BC9CE8EED9}">
      <formula1>"Short(&lt;5yrs),Short/Medium,Medium(10yrs),Medium/Long,Long(20+yrs),N/A"</formula1>
    </dataValidation>
    <dataValidation type="list" allowBlank="1" showInputMessage="1" showErrorMessage="1" sqref="J12 J22:J91" xr:uid="{032B3096-2313-4CAF-A1C0-C9CB721F7C7F}">
      <formula1>"Low,Medium,High,N/A"</formula1>
    </dataValidation>
    <dataValidation type="list" allowBlank="1" showInputMessage="1" showErrorMessage="1" sqref="I12:I91" xr:uid="{66521817-8590-47A5-8D1A-A141878A0235}">
      <formula1>"Direct,Indirect,N/A"</formula1>
    </dataValidation>
    <dataValidation type="list" allowBlank="1" showInputMessage="1" showErrorMessage="1" sqref="P88:P91 P69:P75" xr:uid="{2A3F3C14-D24F-4EF5-AF9C-DB346490C204}">
      <formula1>"Yes,No"</formula1>
    </dataValidation>
    <dataValidation type="list" allowBlank="1" showInputMessage="1" showErrorMessage="1" sqref="M12:M91" xr:uid="{DF334AAD-FB5B-4EA1-9F8A-FF853D7EAF97}">
      <formula1>"Permanent/Irreversible,Permanant/Reversible,Temporary/Irreversible,Temporary/Reversible,N/A"</formula1>
    </dataValidation>
    <dataValidation type="list" allowBlank="1" showInputMessage="1" showErrorMessage="1" sqref="N81:N87" xr:uid="{EB47ADEF-937B-4094-847B-F21091915D82}">
      <formula1>"Significant Positive,Minor Positive,Neitral,Uncertain,Minor Negative, Significant Negative"</formula1>
    </dataValidation>
  </dataValidations>
  <pageMargins left="0.7" right="0.7" top="0.75" bottom="0.75" header="0.3" footer="0.3"/>
  <pageSetup orientation="portrait" horizontalDpi="4294967293" verticalDpi="4294967293"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29E99-7980-46F0-AB98-A4BF14F19DFD}">
  <sheetPr codeName="Sheet16"/>
  <dimension ref="A1:Z94"/>
  <sheetViews>
    <sheetView showGridLines="0" zoomScale="40" zoomScaleNormal="40" workbookViewId="0">
      <selection activeCell="J5" sqref="J5"/>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81640625" style="113" customWidth="1"/>
    <col min="6" max="8" width="6.7265625" style="113" customWidth="1"/>
    <col min="9" max="14" width="20.81640625" style="113" customWidth="1"/>
    <col min="15" max="15" width="83.81640625" style="113" customWidth="1"/>
    <col min="16" max="16" width="16.54296875" style="113" customWidth="1"/>
    <col min="17" max="17" width="49.54296875" style="113" customWidth="1"/>
    <col min="18" max="18" width="57.1796875" style="113" customWidth="1"/>
    <col min="19" max="19" width="37.179687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212</v>
      </c>
      <c r="D1" s="317"/>
      <c r="E1" s="114"/>
      <c r="F1" s="114"/>
      <c r="G1" s="114"/>
      <c r="H1" s="114"/>
      <c r="I1" s="115"/>
      <c r="J1" s="115"/>
      <c r="K1" s="115"/>
      <c r="M1" s="116"/>
      <c r="N1" s="116"/>
      <c r="O1" s="116"/>
    </row>
    <row r="2" spans="1:26" x14ac:dyDescent="0.6">
      <c r="A2" s="112" t="s">
        <v>31</v>
      </c>
      <c r="B2" s="118"/>
      <c r="C2" s="266" t="s">
        <v>975</v>
      </c>
      <c r="D2" s="266"/>
      <c r="E2" s="119"/>
      <c r="F2" s="119"/>
      <c r="G2" s="119"/>
      <c r="H2" s="119"/>
      <c r="M2" s="120"/>
      <c r="N2" s="120"/>
      <c r="O2" s="120"/>
    </row>
    <row r="3" spans="1:26" x14ac:dyDescent="0.6">
      <c r="A3" s="121" t="s">
        <v>32</v>
      </c>
      <c r="B3" s="122"/>
      <c r="C3" s="267" t="s">
        <v>661</v>
      </c>
      <c r="D3" s="267"/>
      <c r="E3" s="119"/>
      <c r="F3" s="119"/>
      <c r="G3" s="119"/>
      <c r="H3" s="119"/>
      <c r="M3" s="120"/>
      <c r="N3" s="120"/>
      <c r="O3" s="120"/>
    </row>
    <row r="4" spans="1:26" x14ac:dyDescent="0.6">
      <c r="A4" s="123" t="s">
        <v>33</v>
      </c>
      <c r="B4" s="124"/>
      <c r="C4" s="318" t="s">
        <v>976</v>
      </c>
      <c r="D4" s="318"/>
      <c r="E4" s="125"/>
      <c r="F4" s="125"/>
      <c r="G4" s="125"/>
      <c r="H4" s="125"/>
      <c r="M4" s="120"/>
      <c r="N4" s="120"/>
      <c r="O4" s="120"/>
    </row>
    <row r="5" spans="1:26" x14ac:dyDescent="0.6">
      <c r="A5" s="121" t="s">
        <v>34</v>
      </c>
      <c r="B5" s="124"/>
      <c r="C5" s="319">
        <v>1.39</v>
      </c>
      <c r="D5" s="320"/>
      <c r="E5" s="125"/>
      <c r="F5" s="125"/>
      <c r="G5" s="125"/>
      <c r="H5" s="125"/>
      <c r="M5" s="120"/>
      <c r="N5" s="120"/>
      <c r="O5" s="120"/>
    </row>
    <row r="6" spans="1:26" ht="104.15" customHeight="1" x14ac:dyDescent="0.6">
      <c r="A6" s="121" t="s">
        <v>35</v>
      </c>
      <c r="B6" s="124"/>
      <c r="C6" s="319" t="s">
        <v>977</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304</v>
      </c>
      <c r="E12" s="293" t="s">
        <v>305</v>
      </c>
      <c r="F12" s="284">
        <f ca="1">COUNTIFS(INDIRECT("RAG!$C$"&amp;$V12&amp;":$BB$"&amp;$V12),F$11,RAG!$C$3:$BB$3,$B12)</f>
        <v>2</v>
      </c>
      <c r="G12" s="306">
        <f ca="1">COUNTIFS(INDIRECT("RAG!$C$"&amp;$V12&amp;":$BB$"&amp;$V12),G$11,RAG!$C$3:$BB$3,$B12)</f>
        <v>0</v>
      </c>
      <c r="H12" s="306">
        <f ca="1">COUNTIFS(INDIRECT("RAG!$C$"&amp;$V12&amp;":$BB$"&amp;$V12),H$11,RAG!$C$3:$BB$3,$B12)</f>
        <v>1</v>
      </c>
      <c r="I12" s="310" t="s">
        <v>306</v>
      </c>
      <c r="J12" s="310" t="s">
        <v>307</v>
      </c>
      <c r="K12" s="310" t="s">
        <v>323</v>
      </c>
      <c r="L12" s="310" t="s">
        <v>309</v>
      </c>
      <c r="M12" s="310" t="s">
        <v>909</v>
      </c>
      <c r="N12" s="279" t="s">
        <v>279</v>
      </c>
      <c r="O12" s="265" t="s">
        <v>978</v>
      </c>
      <c r="P12" s="304" t="s">
        <v>304</v>
      </c>
      <c r="Q12" s="269"/>
      <c r="R12" s="269"/>
      <c r="S12" s="323"/>
      <c r="V12" s="256">
        <f>MATCH(C1, RAG!$B$1:B$55, 0)</f>
        <v>45</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304</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1</v>
      </c>
      <c r="G22" s="283">
        <f ca="1">COUNTIFS(INDIRECT("RAG!$C$"&amp;$V12&amp;":$BB$"&amp;$V12),G$11,RAG!$C$3:$BB$3,$B22)</f>
        <v>1</v>
      </c>
      <c r="H22" s="283">
        <f ca="1">COUNTIFS(INDIRECT("RAG!$C$"&amp;$V12&amp;":$BB$"&amp;$V12),H$11,RAG!$C$3:$BB$3,$B22)</f>
        <v>0</v>
      </c>
      <c r="I22" s="310" t="s">
        <v>306</v>
      </c>
      <c r="J22" s="307" t="s">
        <v>307</v>
      </c>
      <c r="K22" s="307" t="s">
        <v>323</v>
      </c>
      <c r="L22" s="307" t="s">
        <v>309</v>
      </c>
      <c r="M22" s="307" t="s">
        <v>310</v>
      </c>
      <c r="N22" s="262" t="s">
        <v>282</v>
      </c>
      <c r="O22" s="265" t="s">
        <v>979</v>
      </c>
      <c r="P22" s="304" t="s">
        <v>304</v>
      </c>
      <c r="Q22" s="253" t="s">
        <v>951</v>
      </c>
      <c r="R22" s="269"/>
      <c r="S22" s="356"/>
      <c r="V22" s="256"/>
      <c r="Z22" s="113" t="str">
        <f>IF(R22&gt;0,B22&amp;":"&amp;R22&amp;"
","")</f>
        <v/>
      </c>
    </row>
    <row r="23" spans="1:26" ht="162.65" customHeight="1" thickBot="1" x14ac:dyDescent="0.65">
      <c r="A23" s="280"/>
      <c r="B23" s="261"/>
      <c r="C23" s="135" t="s">
        <v>325</v>
      </c>
      <c r="D23" s="134" t="s">
        <v>304</v>
      </c>
      <c r="E23" s="294"/>
      <c r="F23" s="285"/>
      <c r="G23" s="285"/>
      <c r="H23" s="285"/>
      <c r="I23" s="311"/>
      <c r="J23" s="308"/>
      <c r="K23" s="308"/>
      <c r="L23" s="308"/>
      <c r="M23" s="308"/>
      <c r="N23" s="279"/>
      <c r="O23" s="267"/>
      <c r="P23" s="306"/>
      <c r="Q23" s="282"/>
      <c r="R23" s="271"/>
      <c r="S23" s="356"/>
      <c r="V23" s="272"/>
    </row>
    <row r="24" spans="1:26" ht="156" x14ac:dyDescent="0.6">
      <c r="A24" s="289" t="s">
        <v>81</v>
      </c>
      <c r="B24" s="259" t="s">
        <v>116</v>
      </c>
      <c r="C24" s="136" t="s">
        <v>326</v>
      </c>
      <c r="D24" s="133" t="s">
        <v>305</v>
      </c>
      <c r="E24" s="276" t="s">
        <v>305</v>
      </c>
      <c r="F24" s="259">
        <f ca="1">COUNTIFS(INDIRECT("RAG!$C$"&amp;$V12&amp;":$BB$"&amp;$V12),F$11,RAG!$C$3:$BB$3,$B24)</f>
        <v>1</v>
      </c>
      <c r="G24" s="259">
        <f ca="1">COUNTIFS(INDIRECT("RAG!$C$"&amp;$V12&amp;":$BB$"&amp;$V12),G$11,RAG!$C$3:$BB$3,$B24)</f>
        <v>1</v>
      </c>
      <c r="H24" s="259">
        <f ca="1">COUNTIFS(INDIRECT("RAG!$C$"&amp;$V12&amp;":$BB$"&amp;$V12),H$11,RAG!$C$3:$BB$3,$B24)</f>
        <v>4</v>
      </c>
      <c r="I24" s="307" t="s">
        <v>306</v>
      </c>
      <c r="J24" s="307" t="s">
        <v>307</v>
      </c>
      <c r="K24" s="307" t="s">
        <v>308</v>
      </c>
      <c r="L24" s="307" t="s">
        <v>309</v>
      </c>
      <c r="M24" s="307" t="s">
        <v>310</v>
      </c>
      <c r="N24" s="262" t="s">
        <v>279</v>
      </c>
      <c r="O24" s="265" t="s">
        <v>980</v>
      </c>
      <c r="P24" s="304" t="s">
        <v>304</v>
      </c>
      <c r="Q24" s="269"/>
      <c r="R24" s="253" t="s">
        <v>442</v>
      </c>
      <c r="S24" s="323"/>
      <c r="V24" s="256"/>
      <c r="Z24" s="113" t="str">
        <f>IF(R24&gt;0,B24&amp;":"&amp;R24&amp;"
","")</f>
        <v xml:space="preserve">IIA3:Policy CI1: Safeguarding and Securing Social Infrastructure requires sites to make contributions towards the provision of enhanced or new social infrastructure, in locations where there are existing capacity issues or a need is identified, to support new development.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54"/>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54"/>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54"/>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54"/>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54"/>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54"/>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82"/>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2</v>
      </c>
      <c r="H32" s="259">
        <f ca="1">COUNTIFS(INDIRECT("RAG!$C$"&amp;$V12&amp;":$BB$"&amp;$V12),H$11,RAG!$C$3:$BB$3,$B32)</f>
        <v>2</v>
      </c>
      <c r="I32" s="262" t="s">
        <v>306</v>
      </c>
      <c r="J32" s="262" t="s">
        <v>307</v>
      </c>
      <c r="K32" s="262" t="s">
        <v>308</v>
      </c>
      <c r="L32" s="262" t="s">
        <v>309</v>
      </c>
      <c r="M32" s="262" t="s">
        <v>310</v>
      </c>
      <c r="N32" s="262" t="s">
        <v>279</v>
      </c>
      <c r="O32" s="265" t="s">
        <v>981</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982</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2</v>
      </c>
      <c r="G46" s="259">
        <f ca="1">COUNTIFS(INDIRECT("RAG!$C$"&amp;$V12&amp;":$BB$"&amp;$V12),G$11,RAG!$C$3:$BB$3,$B46)</f>
        <v>0</v>
      </c>
      <c r="H46" s="259">
        <f ca="1">COUNTIFS(INDIRECT("RAG!$C$"&amp;$V12&amp;":$BB$"&amp;$V12),H$11,RAG!$C$3:$BB$3,$B46)</f>
        <v>5</v>
      </c>
      <c r="I46" s="262" t="s">
        <v>306</v>
      </c>
      <c r="J46" s="262" t="s">
        <v>307</v>
      </c>
      <c r="K46" s="262" t="s">
        <v>308</v>
      </c>
      <c r="L46" s="262" t="s">
        <v>309</v>
      </c>
      <c r="M46" s="262" t="s">
        <v>310</v>
      </c>
      <c r="N46" s="262" t="s">
        <v>279</v>
      </c>
      <c r="O46" s="265" t="s">
        <v>983</v>
      </c>
      <c r="P46" s="304" t="s">
        <v>304</v>
      </c>
      <c r="Q46" s="253" t="s">
        <v>749</v>
      </c>
      <c r="R46" s="253" t="s">
        <v>337</v>
      </c>
      <c r="S46" s="322"/>
      <c r="V46" s="256"/>
      <c r="Z46" s="113" t="str">
        <f>IF(R46&gt;0,B46&amp;":"&amp;R46&amp;"
","")</f>
        <v xml:space="preserve">IIA6:Local Plan Policy M1 Sustainable Transport requires developments to support the delivery of new local cycle networks, as well as provide accessible cycle parking for all users.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2"/>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2"/>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2"/>
      <c r="V49" s="257"/>
    </row>
    <row r="50" spans="1:26" ht="354"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2"/>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1</v>
      </c>
      <c r="H51" s="259">
        <f ca="1">COUNTIFS(INDIRECT("RAG!$C$"&amp;$V12&amp;":$BB$"&amp;$V12),H$11,RAG!$C$3:$BB$3,$B51)</f>
        <v>2</v>
      </c>
      <c r="I51" s="307" t="s">
        <v>249</v>
      </c>
      <c r="J51" s="307" t="s">
        <v>249</v>
      </c>
      <c r="K51" s="307" t="s">
        <v>249</v>
      </c>
      <c r="L51" s="307" t="s">
        <v>249</v>
      </c>
      <c r="M51" s="307" t="s">
        <v>249</v>
      </c>
      <c r="N51" s="307" t="s">
        <v>280</v>
      </c>
      <c r="O51" s="286" t="s">
        <v>708</v>
      </c>
      <c r="P51" s="292" t="s">
        <v>305</v>
      </c>
      <c r="Q51" s="253"/>
      <c r="R51" s="253" t="s">
        <v>361</v>
      </c>
      <c r="S51" s="323"/>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17.4" customHeight="1" thickBot="1" x14ac:dyDescent="0.65">
      <c r="A52" s="291"/>
      <c r="B52" s="261"/>
      <c r="C52" s="138" t="s">
        <v>362</v>
      </c>
      <c r="D52" s="134" t="s">
        <v>305</v>
      </c>
      <c r="E52" s="278"/>
      <c r="F52" s="261"/>
      <c r="G52" s="261"/>
      <c r="H52" s="261"/>
      <c r="I52" s="308"/>
      <c r="J52" s="308"/>
      <c r="K52" s="308"/>
      <c r="L52" s="308"/>
      <c r="M52" s="308"/>
      <c r="N52" s="308"/>
      <c r="O52" s="288"/>
      <c r="P52" s="294"/>
      <c r="Q52" s="282"/>
      <c r="R52" s="282"/>
      <c r="S52" s="323"/>
      <c r="V52" s="272"/>
    </row>
    <row r="53" spans="1:26" ht="78" x14ac:dyDescent="0.6">
      <c r="A53" s="289" t="s">
        <v>98</v>
      </c>
      <c r="B53" s="259" t="s">
        <v>121</v>
      </c>
      <c r="C53" s="133" t="s">
        <v>363</v>
      </c>
      <c r="D53" s="133" t="s">
        <v>304</v>
      </c>
      <c r="E53" s="292" t="s">
        <v>305</v>
      </c>
      <c r="F53" s="283">
        <f ca="1">COUNTIFS(INDIRECT("RAG!$C$"&amp;$V12&amp;":$BB$"&amp;$V12),F$11,RAG!$C$3:$BB$3,$B53)</f>
        <v>1</v>
      </c>
      <c r="G53" s="283">
        <f ca="1">COUNTIFS(INDIRECT("RAG!$C$"&amp;$V12&amp;":$BB$"&amp;$V12),G$11,RAG!$C$3:$BB$3,$B53)</f>
        <v>0</v>
      </c>
      <c r="H53" s="283">
        <f ca="1">COUNTIFS(INDIRECT("RAG!$C$"&amp;$V12&amp;":$BB$"&amp;$V12),H$11,RAG!$C$3:$BB$3,$B53)</f>
        <v>0</v>
      </c>
      <c r="I53" s="262" t="s">
        <v>306</v>
      </c>
      <c r="J53" s="262" t="s">
        <v>307</v>
      </c>
      <c r="K53" s="262" t="s">
        <v>308</v>
      </c>
      <c r="L53" s="262" t="s">
        <v>364</v>
      </c>
      <c r="M53" s="262" t="s">
        <v>310</v>
      </c>
      <c r="N53" s="262" t="s">
        <v>279</v>
      </c>
      <c r="O53" s="265" t="s">
        <v>984</v>
      </c>
      <c r="P53" s="250" t="s">
        <v>305</v>
      </c>
      <c r="Q53" s="253"/>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60"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60"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282</v>
      </c>
      <c r="O58" s="265" t="s">
        <v>985</v>
      </c>
      <c r="P58" s="250" t="s">
        <v>304</v>
      </c>
      <c r="Q58" s="269"/>
      <c r="R58" s="253"/>
      <c r="S58" s="323"/>
      <c r="V58" s="256"/>
      <c r="Z58" s="113" t="str">
        <f>IF(R58&gt;0,B58&amp;":"&amp;R58&amp;"
","")</f>
        <v/>
      </c>
    </row>
    <row r="59" spans="1:26" ht="60" customHeight="1"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274.5" customHeight="1"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ht="60" customHeight="1" x14ac:dyDescent="0.6">
      <c r="A61" s="289" t="s">
        <v>102</v>
      </c>
      <c r="B61" s="259" t="s">
        <v>123</v>
      </c>
      <c r="C61" s="133" t="s">
        <v>374</v>
      </c>
      <c r="D61" s="133" t="s">
        <v>305</v>
      </c>
      <c r="E61" s="292" t="s">
        <v>305</v>
      </c>
      <c r="F61" s="283">
        <f ca="1">COUNTIFS(INDIRECT("RAG!$C$"&amp;$V12&amp;":$BB$"&amp;$V12),F$11,RAG!$C$3:$BB$3,$B61)</f>
        <v>1</v>
      </c>
      <c r="G61" s="283">
        <f ca="1">COUNTIFS(INDIRECT("RAG!$C$"&amp;$V12&amp;":$BB$"&amp;$V12),G$11,RAG!$C$3:$BB$3,$B61)</f>
        <v>0</v>
      </c>
      <c r="H61" s="283">
        <f ca="1">COUNTIFS(INDIRECT("RAG!$C$"&amp;$V12&amp;":$BB$"&amp;$V12),H$11,RAG!$C$3:$BB$3,$B61)</f>
        <v>4</v>
      </c>
      <c r="I61" s="307" t="s">
        <v>249</v>
      </c>
      <c r="J61" s="307" t="s">
        <v>249</v>
      </c>
      <c r="K61" s="307" t="s">
        <v>249</v>
      </c>
      <c r="L61" s="307" t="s">
        <v>249</v>
      </c>
      <c r="M61" s="307" t="s">
        <v>249</v>
      </c>
      <c r="N61" s="307" t="s">
        <v>280</v>
      </c>
      <c r="O61" s="265" t="s">
        <v>958</v>
      </c>
      <c r="P61" s="292" t="s">
        <v>304</v>
      </c>
      <c r="Q61" s="298"/>
      <c r="R61" s="298" t="s">
        <v>986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60" customHeight="1" x14ac:dyDescent="0.6">
      <c r="A62" s="290"/>
      <c r="B62" s="260"/>
      <c r="C62" s="134" t="s">
        <v>377</v>
      </c>
      <c r="D62" s="134" t="s">
        <v>305</v>
      </c>
      <c r="E62" s="293"/>
      <c r="F62" s="284"/>
      <c r="G62" s="284"/>
      <c r="H62" s="284"/>
      <c r="I62" s="309"/>
      <c r="J62" s="309"/>
      <c r="K62" s="309"/>
      <c r="L62" s="309"/>
      <c r="M62" s="309"/>
      <c r="N62" s="309"/>
      <c r="O62" s="287"/>
      <c r="P62" s="293"/>
      <c r="Q62" s="299"/>
      <c r="R62" s="299"/>
      <c r="S62" s="323"/>
      <c r="V62" s="302"/>
    </row>
    <row r="63" spans="1:26" x14ac:dyDescent="0.6">
      <c r="A63" s="290"/>
      <c r="B63" s="260"/>
      <c r="C63" s="134" t="s">
        <v>378</v>
      </c>
      <c r="D63" s="134" t="s">
        <v>305</v>
      </c>
      <c r="E63" s="293"/>
      <c r="F63" s="284"/>
      <c r="G63" s="284"/>
      <c r="H63" s="284"/>
      <c r="I63" s="309"/>
      <c r="J63" s="309"/>
      <c r="K63" s="309"/>
      <c r="L63" s="309"/>
      <c r="M63" s="309"/>
      <c r="N63" s="309"/>
      <c r="O63" s="287"/>
      <c r="P63" s="293"/>
      <c r="Q63" s="299"/>
      <c r="R63" s="299"/>
      <c r="S63" s="323"/>
      <c r="V63" s="302"/>
    </row>
    <row r="64" spans="1:26" ht="52" x14ac:dyDescent="0.6">
      <c r="A64" s="290"/>
      <c r="B64" s="260"/>
      <c r="C64" s="134" t="s">
        <v>379</v>
      </c>
      <c r="D64" s="134" t="s">
        <v>305</v>
      </c>
      <c r="E64" s="293"/>
      <c r="F64" s="284"/>
      <c r="G64" s="284"/>
      <c r="H64" s="284"/>
      <c r="I64" s="309"/>
      <c r="J64" s="309"/>
      <c r="K64" s="309"/>
      <c r="L64" s="309"/>
      <c r="M64" s="309"/>
      <c r="N64" s="309"/>
      <c r="O64" s="287"/>
      <c r="P64" s="293"/>
      <c r="Q64" s="299"/>
      <c r="R64" s="299"/>
      <c r="S64" s="323"/>
      <c r="V64" s="302"/>
    </row>
    <row r="65" spans="1:26" x14ac:dyDescent="0.6">
      <c r="A65" s="290"/>
      <c r="B65" s="260"/>
      <c r="C65" s="134" t="s">
        <v>380</v>
      </c>
      <c r="D65" s="134" t="s">
        <v>304</v>
      </c>
      <c r="E65" s="293"/>
      <c r="F65" s="284"/>
      <c r="G65" s="284"/>
      <c r="H65" s="284"/>
      <c r="I65" s="309"/>
      <c r="J65" s="309"/>
      <c r="K65" s="309"/>
      <c r="L65" s="309"/>
      <c r="M65" s="309"/>
      <c r="N65" s="309"/>
      <c r="O65" s="287"/>
      <c r="P65" s="293"/>
      <c r="Q65" s="299"/>
      <c r="R65" s="299"/>
      <c r="S65" s="323"/>
      <c r="V65" s="302"/>
    </row>
    <row r="66" spans="1:26" x14ac:dyDescent="0.6">
      <c r="A66" s="290"/>
      <c r="B66" s="260"/>
      <c r="C66" s="134" t="s">
        <v>381</v>
      </c>
      <c r="D66" s="134" t="s">
        <v>304</v>
      </c>
      <c r="E66" s="293"/>
      <c r="F66" s="284"/>
      <c r="G66" s="284"/>
      <c r="H66" s="284"/>
      <c r="I66" s="309"/>
      <c r="J66" s="309"/>
      <c r="K66" s="309"/>
      <c r="L66" s="309"/>
      <c r="M66" s="309"/>
      <c r="N66" s="309"/>
      <c r="O66" s="287"/>
      <c r="P66" s="293"/>
      <c r="Q66" s="299"/>
      <c r="R66" s="299"/>
      <c r="S66" s="323"/>
      <c r="V66" s="302"/>
    </row>
    <row r="67" spans="1:26" ht="78" x14ac:dyDescent="0.6">
      <c r="A67" s="290"/>
      <c r="B67" s="260"/>
      <c r="C67" s="134" t="s">
        <v>382</v>
      </c>
      <c r="D67" s="134" t="s">
        <v>304</v>
      </c>
      <c r="E67" s="293"/>
      <c r="F67" s="284"/>
      <c r="G67" s="284"/>
      <c r="H67" s="284"/>
      <c r="I67" s="309"/>
      <c r="J67" s="309"/>
      <c r="K67" s="309"/>
      <c r="L67" s="309"/>
      <c r="M67" s="309"/>
      <c r="N67" s="309"/>
      <c r="O67" s="287"/>
      <c r="P67" s="293"/>
      <c r="Q67" s="299"/>
      <c r="R67" s="299"/>
      <c r="S67" s="323"/>
      <c r="V67" s="302"/>
    </row>
    <row r="68" spans="1:26" ht="26.5" thickBot="1" x14ac:dyDescent="0.65">
      <c r="A68" s="291"/>
      <c r="B68" s="261"/>
      <c r="C68" s="135" t="s">
        <v>383</v>
      </c>
      <c r="D68" s="134" t="s">
        <v>305</v>
      </c>
      <c r="E68" s="294"/>
      <c r="F68" s="285"/>
      <c r="G68" s="285"/>
      <c r="H68" s="285"/>
      <c r="I68" s="308"/>
      <c r="J68" s="308"/>
      <c r="K68" s="308"/>
      <c r="L68" s="308"/>
      <c r="M68" s="308"/>
      <c r="N68" s="308"/>
      <c r="O68" s="288"/>
      <c r="P68" s="294"/>
      <c r="Q68" s="300"/>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987</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14.6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0</v>
      </c>
      <c r="G76" s="283">
        <f ca="1">COUNTIFS(INDIRECT("RAG!$C$"&amp;$V12&amp;":$BB$"&amp;$V12),G$11,RAG!$C$3:$BB$3,$B76)</f>
        <v>0</v>
      </c>
      <c r="H76" s="283">
        <f ca="1">COUNTIFS(INDIRECT("RAG!$C$"&amp;$V12&amp;":$BB$"&amp;$V12),H$11,RAG!$C$3:$BB$3,$B76)</f>
        <v>4</v>
      </c>
      <c r="I76" s="262" t="s">
        <v>306</v>
      </c>
      <c r="J76" s="262" t="s">
        <v>307</v>
      </c>
      <c r="K76" s="262" t="s">
        <v>308</v>
      </c>
      <c r="L76" s="262" t="s">
        <v>309</v>
      </c>
      <c r="M76" s="262" t="s">
        <v>310</v>
      </c>
      <c r="N76" s="262" t="s">
        <v>279</v>
      </c>
      <c r="O76" s="295" t="s">
        <v>712</v>
      </c>
      <c r="P76" s="250" t="s">
        <v>304</v>
      </c>
      <c r="Q76" s="269"/>
      <c r="R76" s="269"/>
      <c r="S76" s="323"/>
      <c r="V76" s="256"/>
      <c r="Z76" s="113" t="str">
        <f>IF(R76&gt;0,B76&amp;":"&amp;R76&amp;"
","")</f>
        <v/>
      </c>
    </row>
    <row r="77" spans="1:26" x14ac:dyDescent="0.6">
      <c r="A77" s="290"/>
      <c r="B77" s="260"/>
      <c r="C77" s="140" t="s">
        <v>396</v>
      </c>
      <c r="D77" s="134" t="s">
        <v>304</v>
      </c>
      <c r="E77" s="293"/>
      <c r="F77" s="284"/>
      <c r="G77" s="284"/>
      <c r="H77" s="284"/>
      <c r="I77" s="263"/>
      <c r="J77" s="263"/>
      <c r="K77" s="263"/>
      <c r="L77" s="263"/>
      <c r="M77" s="263"/>
      <c r="N77" s="263"/>
      <c r="O77" s="296"/>
      <c r="P77" s="251"/>
      <c r="Q77" s="270"/>
      <c r="R77" s="270"/>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70"/>
      <c r="R78" s="270"/>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70"/>
      <c r="R79" s="270"/>
      <c r="S79" s="323"/>
      <c r="V79" s="257"/>
    </row>
    <row r="80" spans="1:26" ht="26.5" thickBot="1" x14ac:dyDescent="0.65">
      <c r="A80" s="291"/>
      <c r="B80" s="261"/>
      <c r="C80" s="146" t="s">
        <v>399</v>
      </c>
      <c r="D80" s="134" t="s">
        <v>304</v>
      </c>
      <c r="E80" s="294"/>
      <c r="F80" s="285"/>
      <c r="G80" s="285"/>
      <c r="H80" s="285"/>
      <c r="I80" s="279"/>
      <c r="J80" s="279"/>
      <c r="K80" s="279"/>
      <c r="L80" s="279"/>
      <c r="M80" s="279"/>
      <c r="N80" s="279"/>
      <c r="O80" s="297"/>
      <c r="P80" s="268"/>
      <c r="Q80" s="271"/>
      <c r="R80" s="271"/>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62" t="s">
        <v>306</v>
      </c>
      <c r="J81" s="262" t="s">
        <v>307</v>
      </c>
      <c r="K81" s="262" t="s">
        <v>346</v>
      </c>
      <c r="L81" s="262" t="s">
        <v>309</v>
      </c>
      <c r="M81" s="262" t="s">
        <v>310</v>
      </c>
      <c r="N81" s="262" t="s">
        <v>279</v>
      </c>
      <c r="O81" s="286" t="s">
        <v>988</v>
      </c>
      <c r="P81" s="292" t="s">
        <v>304</v>
      </c>
      <c r="Q81" s="269"/>
      <c r="R81" s="269"/>
      <c r="S81" s="323"/>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87"/>
      <c r="P82" s="293"/>
      <c r="Q82" s="270"/>
      <c r="R82" s="270"/>
      <c r="S82" s="323"/>
      <c r="V82" s="257"/>
    </row>
    <row r="83" spans="1:26" x14ac:dyDescent="0.6">
      <c r="A83" s="274"/>
      <c r="B83" s="260"/>
      <c r="C83" s="140" t="s">
        <v>403</v>
      </c>
      <c r="D83" s="134" t="s">
        <v>304</v>
      </c>
      <c r="E83" s="277"/>
      <c r="F83" s="260"/>
      <c r="G83" s="260"/>
      <c r="H83" s="260"/>
      <c r="I83" s="263"/>
      <c r="J83" s="263"/>
      <c r="K83" s="263"/>
      <c r="L83" s="263"/>
      <c r="M83" s="263"/>
      <c r="N83" s="263"/>
      <c r="O83" s="287"/>
      <c r="P83" s="293"/>
      <c r="Q83" s="270"/>
      <c r="R83" s="270"/>
      <c r="S83" s="323"/>
      <c r="V83" s="257"/>
    </row>
    <row r="84" spans="1:26" x14ac:dyDescent="0.6">
      <c r="A84" s="274"/>
      <c r="B84" s="260"/>
      <c r="C84" s="147" t="s">
        <v>404</v>
      </c>
      <c r="D84" s="134" t="s">
        <v>304</v>
      </c>
      <c r="E84" s="277"/>
      <c r="F84" s="260"/>
      <c r="G84" s="260"/>
      <c r="H84" s="260"/>
      <c r="I84" s="263"/>
      <c r="J84" s="263"/>
      <c r="K84" s="263"/>
      <c r="L84" s="263"/>
      <c r="M84" s="263"/>
      <c r="N84" s="263"/>
      <c r="O84" s="287"/>
      <c r="P84" s="293"/>
      <c r="Q84" s="270"/>
      <c r="R84" s="270"/>
      <c r="S84" s="323"/>
      <c r="V84" s="257"/>
    </row>
    <row r="85" spans="1:26" ht="78" x14ac:dyDescent="0.6">
      <c r="A85" s="274"/>
      <c r="B85" s="260"/>
      <c r="C85" s="147" t="s">
        <v>405</v>
      </c>
      <c r="D85" s="134" t="s">
        <v>304</v>
      </c>
      <c r="E85" s="277"/>
      <c r="F85" s="260"/>
      <c r="G85" s="260"/>
      <c r="H85" s="260"/>
      <c r="I85" s="263"/>
      <c r="J85" s="263"/>
      <c r="K85" s="263"/>
      <c r="L85" s="263"/>
      <c r="M85" s="263"/>
      <c r="N85" s="263"/>
      <c r="O85" s="287"/>
      <c r="P85" s="293"/>
      <c r="Q85" s="270"/>
      <c r="R85" s="270"/>
      <c r="S85" s="323"/>
      <c r="V85" s="257"/>
    </row>
    <row r="86" spans="1:26" ht="78" x14ac:dyDescent="0.6">
      <c r="A86" s="274"/>
      <c r="B86" s="260"/>
      <c r="C86" s="147" t="s">
        <v>406</v>
      </c>
      <c r="D86" s="134" t="s">
        <v>305</v>
      </c>
      <c r="E86" s="277"/>
      <c r="F86" s="260"/>
      <c r="G86" s="260"/>
      <c r="H86" s="260"/>
      <c r="I86" s="263"/>
      <c r="J86" s="263"/>
      <c r="K86" s="263"/>
      <c r="L86" s="263"/>
      <c r="M86" s="263"/>
      <c r="N86" s="263"/>
      <c r="O86" s="287"/>
      <c r="P86" s="293"/>
      <c r="Q86" s="270"/>
      <c r="R86" s="270"/>
      <c r="S86" s="323"/>
      <c r="V86" s="257"/>
    </row>
    <row r="87" spans="1:26" ht="52.5" thickBot="1" x14ac:dyDescent="0.65">
      <c r="A87" s="280"/>
      <c r="B87" s="261"/>
      <c r="C87" s="145" t="s">
        <v>407</v>
      </c>
      <c r="D87" s="134" t="s">
        <v>304</v>
      </c>
      <c r="E87" s="278"/>
      <c r="F87" s="261"/>
      <c r="G87" s="261"/>
      <c r="H87" s="261"/>
      <c r="I87" s="279"/>
      <c r="J87" s="279"/>
      <c r="K87" s="279"/>
      <c r="L87" s="279"/>
      <c r="M87" s="279"/>
      <c r="N87" s="279"/>
      <c r="O87" s="288"/>
      <c r="P87" s="294"/>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16"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na1e2kVM4vFsmjci6/g7jHDSL7xFa0ZywMQkxUk8I42JZtehJFvTax5GNhXMvjFXkUCOa8u5fW5CFeiUjoyWTQ==" saltValue="wpQ8sjMM4up8B/AcEVBlwQ==" spinCount="100000" sheet="1" objects="1" scenarios="1"/>
  <autoFilter ref="A11:Q91" xr:uid="{D2C47CAF-421C-4D58-AA7A-22430CCF83D7}"/>
  <mergeCells count="262">
    <mergeCell ref="S81:S87"/>
    <mergeCell ref="S88:S91"/>
    <mergeCell ref="S24:S31"/>
    <mergeCell ref="S32:S39"/>
    <mergeCell ref="S40:S45"/>
    <mergeCell ref="S46:S50"/>
    <mergeCell ref="S51:S52"/>
    <mergeCell ref="S53:S57"/>
    <mergeCell ref="S58:S60"/>
    <mergeCell ref="S61:S68"/>
    <mergeCell ref="S69:S75"/>
    <mergeCell ref="S22:S23"/>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S12:S2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O24:O31"/>
    <mergeCell ref="P24:P31"/>
    <mergeCell ref="Q24:Q31"/>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A46:A50"/>
    <mergeCell ref="B46:B50"/>
    <mergeCell ref="E46:E50"/>
    <mergeCell ref="F46:F50"/>
    <mergeCell ref="G46:G50"/>
    <mergeCell ref="I40:I45"/>
    <mergeCell ref="J40:J45"/>
    <mergeCell ref="K40:K45"/>
    <mergeCell ref="L40:L45"/>
    <mergeCell ref="M40:M45"/>
    <mergeCell ref="N40:N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S76:S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86" priority="1">
      <formula>$D12="No"</formula>
    </cfRule>
  </conditionalFormatting>
  <conditionalFormatting sqref="F12:F91">
    <cfRule type="cellIs" dxfId="85" priority="4" operator="greaterThan">
      <formula>0</formula>
    </cfRule>
  </conditionalFormatting>
  <conditionalFormatting sqref="G12:G91">
    <cfRule type="cellIs" dxfId="84" priority="3" operator="greaterThan">
      <formula>0</formula>
    </cfRule>
  </conditionalFormatting>
  <conditionalFormatting sqref="H12:H91">
    <cfRule type="cellIs" dxfId="83" priority="2" operator="greaterThan">
      <formula>0</formula>
    </cfRule>
  </conditionalFormatting>
  <conditionalFormatting sqref="N12">
    <cfRule type="cellIs" dxfId="82" priority="32" operator="equal">
      <formula>"Minor Positive"</formula>
    </cfRule>
    <cfRule type="cellIs" dxfId="81" priority="34" operator="equal">
      <formula>"Neutral"</formula>
    </cfRule>
    <cfRule type="cellIs" dxfId="80" priority="33" operator="equal">
      <formula>"Significant Positive"</formula>
    </cfRule>
    <cfRule type="cellIs" dxfId="79" priority="30" operator="equal">
      <formula>"Minor Negative"</formula>
    </cfRule>
    <cfRule type="cellIs" dxfId="78" priority="31" operator="equal">
      <formula>"Significant Negative"</formula>
    </cfRule>
  </conditionalFormatting>
  <conditionalFormatting sqref="N22">
    <cfRule type="cellIs" dxfId="77" priority="35" operator="equal">
      <formula>"Significant Negative"</formula>
    </cfRule>
    <cfRule type="cellIs" dxfId="76" priority="36" operator="equal">
      <formula>"Minor Negative"</formula>
    </cfRule>
    <cfRule type="cellIs" dxfId="75" priority="37" operator="equal">
      <formula>"Uncertain"</formula>
    </cfRule>
    <cfRule type="cellIs" dxfId="74" priority="38" operator="equal">
      <formula>"Neutral"</formula>
    </cfRule>
    <cfRule type="cellIs" dxfId="73" priority="39" operator="equal">
      <formula>"Minor Positive"</formula>
    </cfRule>
    <cfRule type="cellIs" dxfId="72" priority="40" operator="equal">
      <formula>"Significant Positive"</formula>
    </cfRule>
  </conditionalFormatting>
  <conditionalFormatting sqref="N24">
    <cfRule type="cellIs" dxfId="71" priority="149" operator="equal">
      <formula>"Minor Positive"</formula>
    </cfRule>
    <cfRule type="cellIs" dxfId="70" priority="148" operator="equal">
      <formula>"Neutral"</formula>
    </cfRule>
    <cfRule type="cellIs" dxfId="69" priority="147" operator="equal">
      <formula>"Uncertain"</formula>
    </cfRule>
    <cfRule type="cellIs" dxfId="68" priority="146" operator="equal">
      <formula>"Minor Negative"</formula>
    </cfRule>
    <cfRule type="cellIs" dxfId="67" priority="145" operator="equal">
      <formula>"Significant Negative"</formula>
    </cfRule>
    <cfRule type="cellIs" dxfId="66" priority="150" operator="equal">
      <formula>"Significant Positive"</formula>
    </cfRule>
  </conditionalFormatting>
  <conditionalFormatting sqref="N32">
    <cfRule type="cellIs" dxfId="65" priority="144" operator="equal">
      <formula>"Significant Positive"</formula>
    </cfRule>
    <cfRule type="cellIs" dxfId="64" priority="143" operator="equal">
      <formula>"Minor Positive"</formula>
    </cfRule>
    <cfRule type="cellIs" dxfId="63" priority="142" operator="equal">
      <formula>"Neutral"</formula>
    </cfRule>
    <cfRule type="cellIs" dxfId="62" priority="141" operator="equal">
      <formula>"Uncertain"</formula>
    </cfRule>
    <cfRule type="cellIs" dxfId="61" priority="140" operator="equal">
      <formula>"Minor Negative"</formula>
    </cfRule>
    <cfRule type="cellIs" dxfId="60" priority="139" operator="equal">
      <formula>"Significant Negative"</formula>
    </cfRule>
  </conditionalFormatting>
  <conditionalFormatting sqref="N40">
    <cfRule type="cellIs" dxfId="59" priority="41" operator="equal">
      <formula>"Significant Negative"</formula>
    </cfRule>
    <cfRule type="cellIs" dxfId="58" priority="42" operator="equal">
      <formula>"Minor Negative"</formula>
    </cfRule>
    <cfRule type="cellIs" dxfId="57" priority="43" operator="equal">
      <formula>"Uncertain"</formula>
    </cfRule>
    <cfRule type="cellIs" dxfId="56" priority="44" operator="equal">
      <formula>"Neutral"</formula>
    </cfRule>
    <cfRule type="cellIs" dxfId="55" priority="45" operator="equal">
      <formula>"Minor Positive"</formula>
    </cfRule>
    <cfRule type="cellIs" dxfId="54" priority="46" operator="equal">
      <formula>"Significant Positive"</formula>
    </cfRule>
  </conditionalFormatting>
  <conditionalFormatting sqref="N46">
    <cfRule type="cellIs" dxfId="53" priority="88" operator="equal">
      <formula>"Significant Positive"</formula>
    </cfRule>
    <cfRule type="cellIs" dxfId="52" priority="85" operator="equal">
      <formula>"Uncertain"</formula>
    </cfRule>
    <cfRule type="cellIs" dxfId="51" priority="83" operator="equal">
      <formula>"Significant Negative"</formula>
    </cfRule>
    <cfRule type="cellIs" dxfId="50" priority="87" operator="equal">
      <formula>"Minor Positive"</formula>
    </cfRule>
    <cfRule type="cellIs" dxfId="49" priority="86" operator="equal">
      <formula>"Neutral"</formula>
    </cfRule>
    <cfRule type="cellIs" dxfId="48" priority="84" operator="equal">
      <formula>"Minor Negative"</formula>
    </cfRule>
  </conditionalFormatting>
  <conditionalFormatting sqref="N51">
    <cfRule type="cellIs" dxfId="47" priority="49" operator="equal">
      <formula>"Uncertain"</formula>
    </cfRule>
    <cfRule type="cellIs" dxfId="46" priority="50" operator="equal">
      <formula>"Neutral"</formula>
    </cfRule>
    <cfRule type="cellIs" dxfId="45" priority="51" operator="equal">
      <formula>"Minor Positive"</formula>
    </cfRule>
    <cfRule type="cellIs" dxfId="44" priority="52" operator="equal">
      <formula>"Significant Positive"</formula>
    </cfRule>
    <cfRule type="cellIs" dxfId="43" priority="47" operator="equal">
      <formula>"Significant Negative"</formula>
    </cfRule>
    <cfRule type="cellIs" dxfId="42" priority="48" operator="equal">
      <formula>"Minor Negative"</formula>
    </cfRule>
  </conditionalFormatting>
  <conditionalFormatting sqref="N53">
    <cfRule type="cellIs" dxfId="41" priority="91" operator="equal">
      <formula>"Significant Negative"</formula>
    </cfRule>
    <cfRule type="cellIs" dxfId="40" priority="92" operator="equal">
      <formula>"Minor Negative"</formula>
    </cfRule>
    <cfRule type="cellIs" dxfId="39" priority="93" operator="equal">
      <formula>"Uncertain"</formula>
    </cfRule>
    <cfRule type="cellIs" dxfId="38" priority="94" operator="equal">
      <formula>"Neutral"</formula>
    </cfRule>
    <cfRule type="cellIs" dxfId="37" priority="95" operator="equal">
      <formula>"Minor Positive"</formula>
    </cfRule>
    <cfRule type="cellIs" dxfId="36" priority="96" operator="equal">
      <formula>"Significant Positive"</formula>
    </cfRule>
  </conditionalFormatting>
  <conditionalFormatting sqref="N58">
    <cfRule type="cellIs" dxfId="35" priority="17" operator="equal">
      <formula>"Uncertain"</formula>
    </cfRule>
    <cfRule type="cellIs" dxfId="34" priority="16" operator="equal">
      <formula>"Minor Negative"</formula>
    </cfRule>
    <cfRule type="cellIs" dxfId="33" priority="15" operator="equal">
      <formula>"Significant Negative"</formula>
    </cfRule>
    <cfRule type="cellIs" dxfId="32" priority="20" operator="equal">
      <formula>"Significant Positive"</formula>
    </cfRule>
    <cfRule type="cellIs" dxfId="31" priority="19" operator="equal">
      <formula>"Minor Positive"</formula>
    </cfRule>
    <cfRule type="cellIs" dxfId="30" priority="18" operator="equal">
      <formula>"Neutral"</formula>
    </cfRule>
  </conditionalFormatting>
  <conditionalFormatting sqref="N61">
    <cfRule type="cellIs" dxfId="29" priority="59" operator="equal">
      <formula>"Significant Negative"</formula>
    </cfRule>
    <cfRule type="cellIs" dxfId="28" priority="62" operator="equal">
      <formula>"Neutral"</formula>
    </cfRule>
    <cfRule type="cellIs" dxfId="27" priority="61" operator="equal">
      <formula>"Uncertain"</formula>
    </cfRule>
    <cfRule type="cellIs" dxfId="26" priority="63" operator="equal">
      <formula>"Minor Positive"</formula>
    </cfRule>
    <cfRule type="cellIs" dxfId="25" priority="60" operator="equal">
      <formula>"Minor Negative"</formula>
    </cfRule>
    <cfRule type="cellIs" dxfId="24" priority="64" operator="equal">
      <formula>"Significant Positive"</formula>
    </cfRule>
  </conditionalFormatting>
  <conditionalFormatting sqref="N69">
    <cfRule type="cellIs" dxfId="23" priority="10" operator="equal">
      <formula>"Uncertain"</formula>
    </cfRule>
    <cfRule type="cellIs" dxfId="22" priority="11" operator="equal">
      <formula>"Neutral"</formula>
    </cfRule>
    <cfRule type="cellIs" dxfId="21" priority="12" operator="equal">
      <formula>"Minor Positive"</formula>
    </cfRule>
    <cfRule type="cellIs" dxfId="20" priority="13" operator="equal">
      <formula>"Significant Positive"</formula>
    </cfRule>
    <cfRule type="cellIs" dxfId="19" priority="9" operator="equal">
      <formula>"Minor Negative"</formula>
    </cfRule>
    <cfRule type="cellIs" dxfId="18" priority="8" operator="equal">
      <formula>"Significant Negative"</formula>
    </cfRule>
  </conditionalFormatting>
  <conditionalFormatting sqref="N76">
    <cfRule type="cellIs" dxfId="17" priority="186" operator="equal">
      <formula>"Significant Negative"</formula>
    </cfRule>
    <cfRule type="cellIs" dxfId="16" priority="191" operator="equal">
      <formula>"Significant Positive"</formula>
    </cfRule>
    <cfRule type="cellIs" dxfId="15" priority="187" operator="equal">
      <formula>"Minor Negative"</formula>
    </cfRule>
    <cfRule type="cellIs" dxfId="14" priority="188" operator="equal">
      <formula>"Uncertain"</formula>
    </cfRule>
    <cfRule type="cellIs" dxfId="13" priority="189" operator="equal">
      <formula>"Neutral"</formula>
    </cfRule>
    <cfRule type="cellIs" dxfId="12" priority="190" operator="equal">
      <formula>"Minor Positive"</formula>
    </cfRule>
  </conditionalFormatting>
  <conditionalFormatting sqref="N81">
    <cfRule type="cellIs" dxfId="11" priority="180" operator="equal">
      <formula>"Significant Negative"</formula>
    </cfRule>
    <cfRule type="cellIs" dxfId="10" priority="182" operator="equal">
      <formula>"Uncertain"</formula>
    </cfRule>
    <cfRule type="cellIs" dxfId="9" priority="183" operator="equal">
      <formula>"Neutral"</formula>
    </cfRule>
    <cfRule type="cellIs" dxfId="8" priority="184" operator="equal">
      <formula>"Minor Positive"</formula>
    </cfRule>
    <cfRule type="cellIs" dxfId="7" priority="185" operator="equal">
      <formula>"Significant Positive"</formula>
    </cfRule>
    <cfRule type="cellIs" dxfId="6" priority="181" operator="equal">
      <formula>"Minor Negative"</formula>
    </cfRule>
  </conditionalFormatting>
  <conditionalFormatting sqref="N88">
    <cfRule type="cellIs" dxfId="5" priority="73" operator="equal">
      <formula>"Uncertain"</formula>
    </cfRule>
    <cfRule type="cellIs" dxfId="4" priority="71" operator="equal">
      <formula>"Significant Negative"</formula>
    </cfRule>
    <cfRule type="cellIs" dxfId="3" priority="72" operator="equal">
      <formula>"Minor Negative"</formula>
    </cfRule>
    <cfRule type="cellIs" dxfId="2" priority="76" operator="equal">
      <formula>"Significant Positive"</formula>
    </cfRule>
    <cfRule type="cellIs" dxfId="1" priority="75" operator="equal">
      <formula>"Minor Positive"</formula>
    </cfRule>
    <cfRule type="cellIs" dxfId="0" priority="74" operator="equal">
      <formula>"Neutral"</formula>
    </cfRule>
  </conditionalFormatting>
  <dataValidations count="10">
    <dataValidation type="list" allowBlank="1" showInputMessage="1" showErrorMessage="1" sqref="I12:I91" xr:uid="{5A1CF6FF-4BED-40C4-9A03-2E64ED497EF9}">
      <formula1>"Direct,Indirect,N/A"</formula1>
    </dataValidation>
    <dataValidation type="list" allowBlank="1" showInputMessage="1" showErrorMessage="1" sqref="J12 J22:J91" xr:uid="{3305C6DE-F079-4660-9763-C8ABDC1988FB}">
      <formula1>"Low,Medium,High,N/A"</formula1>
    </dataValidation>
    <dataValidation type="list" allowBlank="1" showInputMessage="1" showErrorMessage="1" sqref="K12 K22:K91" xr:uid="{713B54C1-2435-4153-BBE4-CA5B09158285}">
      <formula1>"Short(&lt;5yrs),Short/Medium,Medium(10yrs),Medium/Long,Long(20+yrs),N/A"</formula1>
    </dataValidation>
    <dataValidation type="list" allowBlank="1" showInputMessage="1" showErrorMessage="1" sqref="L12 L22:L91" xr:uid="{BC811B95-03A6-4128-8FA3-8486DB66F5D9}">
      <formula1>"Localised,District-wide,Regional,National,N/A"</formula1>
    </dataValidation>
    <dataValidation type="list" allowBlank="1" showInputMessage="1" showErrorMessage="1" sqref="N88:N91 N12 N22:N80" xr:uid="{94723D5E-0863-4293-97BA-28A8F879D8C1}">
      <formula1>"Significant Positive,Minor Positive,Neutral,Uncertain,Minor Negative,Significant Negative"</formula1>
    </dataValidation>
    <dataValidation type="list" allowBlank="1" showInputMessage="1" showErrorMessage="1" sqref="M22:M91" xr:uid="{9FCF2342-FB5C-4456-A605-102E08E26FBE}">
      <formula1>"Permanent/Irreversible,Permanant/Reversible,Temporary/Irreversible,Temporary/Reversible,N/A"</formula1>
    </dataValidation>
    <dataValidation type="list" allowBlank="1" showInputMessage="1" showErrorMessage="1" sqref="P76:P91 P53:P57" xr:uid="{2C0F5587-AD70-42B6-A98E-269C87CC9536}">
      <formula1>"Yes,No"</formula1>
    </dataValidation>
    <dataValidation type="list" allowBlank="1" showInputMessage="1" showErrorMessage="1" sqref="N81:N87" xr:uid="{C15AA57D-7AE6-40B5-9DD7-85BBDD36F936}">
      <formula1>"Significant Positive,Minor Positive,Neitral,Uncertain,Minor Negative, Significant Negative"</formula1>
    </dataValidation>
    <dataValidation type="list" allowBlank="1" showInputMessage="1" showErrorMessage="1" sqref="D12:D91" xr:uid="{01359D16-6054-4B25-B20B-33736367C44D}">
      <formula1>"Yes, No"</formula1>
    </dataValidation>
    <dataValidation type="list" allowBlank="1" showInputMessage="1" showErrorMessage="1" sqref="M12" xr:uid="{D0776C3F-8525-4B28-871F-2D807D6DE1EB}">
      <formula1>"Permenant/Irreversible,Permenant/Reversible,Temporary/Irreversible,Temporary/Reversible,N/A"</formula1>
    </dataValidation>
  </dataValidations>
  <pageMargins left="0.7" right="0.7" top="0.75" bottom="0.75" header="0.3" footer="0.3"/>
  <pageSetup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A710A-187F-43D9-B2E3-E9609E837A68}">
  <sheetPr codeName="Sheet6">
    <pageSetUpPr fitToPage="1"/>
  </sheetPr>
  <dimension ref="B1:BB45"/>
  <sheetViews>
    <sheetView showGridLines="0" zoomScale="60" workbookViewId="0">
      <selection activeCell="AB55" sqref="AB55"/>
    </sheetView>
  </sheetViews>
  <sheetFormatPr defaultRowHeight="14.5" x14ac:dyDescent="0.35"/>
  <cols>
    <col min="2" max="2" width="33" customWidth="1"/>
    <col min="3" max="7" width="6.54296875" hidden="1" customWidth="1"/>
    <col min="8" max="53" width="6.54296875" customWidth="1"/>
    <col min="54" max="54" width="5.1796875" bestFit="1" customWidth="1"/>
  </cols>
  <sheetData>
    <row r="1" spans="2:54" ht="8.25" customHeight="1" x14ac:dyDescent="0.45">
      <c r="C1" s="102"/>
    </row>
    <row r="3" spans="2:54" hidden="1" x14ac:dyDescent="0.35">
      <c r="C3" t="s">
        <v>114</v>
      </c>
      <c r="D3" t="s">
        <v>114</v>
      </c>
      <c r="E3" t="s">
        <v>114</v>
      </c>
      <c r="F3" t="s">
        <v>115</v>
      </c>
      <c r="G3" t="s">
        <v>115</v>
      </c>
      <c r="H3" t="s">
        <v>116</v>
      </c>
      <c r="I3" t="s">
        <v>116</v>
      </c>
      <c r="J3" t="s">
        <v>116</v>
      </c>
      <c r="K3" t="s">
        <v>116</v>
      </c>
      <c r="L3" t="s">
        <v>116</v>
      </c>
      <c r="M3" t="s">
        <v>116</v>
      </c>
      <c r="N3" t="s">
        <v>117</v>
      </c>
      <c r="O3" t="s">
        <v>117</v>
      </c>
      <c r="P3" t="s">
        <v>117</v>
      </c>
      <c r="Q3" t="s">
        <v>117</v>
      </c>
      <c r="R3" t="s">
        <v>118</v>
      </c>
      <c r="S3" t="s">
        <v>118</v>
      </c>
      <c r="T3" t="s">
        <v>119</v>
      </c>
      <c r="U3" t="s">
        <v>119</v>
      </c>
      <c r="V3" t="s">
        <v>119</v>
      </c>
      <c r="W3" t="s">
        <v>119</v>
      </c>
      <c r="X3" t="s">
        <v>119</v>
      </c>
      <c r="Y3" t="s">
        <v>119</v>
      </c>
      <c r="Z3" t="s">
        <v>119</v>
      </c>
      <c r="AA3" t="s">
        <v>120</v>
      </c>
      <c r="AB3" t="s">
        <v>120</v>
      </c>
      <c r="AC3" t="s">
        <v>120</v>
      </c>
      <c r="AD3" t="s">
        <v>120</v>
      </c>
      <c r="AE3" t="s">
        <v>121</v>
      </c>
      <c r="AF3" t="s">
        <v>122</v>
      </c>
      <c r="AG3" t="s">
        <v>122</v>
      </c>
      <c r="AH3" t="s">
        <v>123</v>
      </c>
      <c r="AI3" t="s">
        <v>123</v>
      </c>
      <c r="AJ3" t="s">
        <v>123</v>
      </c>
      <c r="AK3" t="s">
        <v>123</v>
      </c>
      <c r="AL3" t="s">
        <v>123</v>
      </c>
      <c r="AM3" t="s">
        <v>124</v>
      </c>
      <c r="AN3" t="s">
        <v>124</v>
      </c>
      <c r="AO3" t="s">
        <v>124</v>
      </c>
      <c r="AP3" t="s">
        <v>124</v>
      </c>
      <c r="AQ3" t="s">
        <v>124</v>
      </c>
      <c r="AR3" t="s">
        <v>124</v>
      </c>
      <c r="AS3" t="s">
        <v>125</v>
      </c>
      <c r="AT3" t="s">
        <v>125</v>
      </c>
      <c r="AU3" t="s">
        <v>125</v>
      </c>
      <c r="AV3" t="s">
        <v>125</v>
      </c>
      <c r="AW3" t="s">
        <v>126</v>
      </c>
      <c r="AX3" t="s">
        <v>126</v>
      </c>
      <c r="AY3" t="s">
        <v>126</v>
      </c>
      <c r="AZ3" t="s">
        <v>126</v>
      </c>
      <c r="BA3" t="s">
        <v>126</v>
      </c>
      <c r="BB3" t="s">
        <v>127</v>
      </c>
    </row>
    <row r="4" spans="2:54" ht="16.5" customHeight="1" x14ac:dyDescent="0.35">
      <c r="C4" s="225" t="s">
        <v>114</v>
      </c>
      <c r="D4" s="225"/>
      <c r="E4" s="225"/>
      <c r="F4" s="223" t="s">
        <v>115</v>
      </c>
      <c r="G4" s="224"/>
      <c r="H4" s="225" t="s">
        <v>116</v>
      </c>
      <c r="I4" s="225"/>
      <c r="J4" s="225"/>
      <c r="K4" s="225"/>
      <c r="L4" s="225"/>
      <c r="M4" s="225"/>
      <c r="N4" s="225" t="s">
        <v>117</v>
      </c>
      <c r="O4" s="225"/>
      <c r="P4" s="225"/>
      <c r="Q4" s="225"/>
      <c r="R4" s="222" t="s">
        <v>118</v>
      </c>
      <c r="S4" s="224"/>
      <c r="T4" s="225" t="s">
        <v>119</v>
      </c>
      <c r="U4" s="225"/>
      <c r="V4" s="225"/>
      <c r="W4" s="225"/>
      <c r="X4" s="225"/>
      <c r="Y4" s="225"/>
      <c r="Z4" s="225"/>
      <c r="AA4" s="222" t="s">
        <v>120</v>
      </c>
      <c r="AB4" s="223"/>
      <c r="AC4" s="223"/>
      <c r="AD4" s="224"/>
      <c r="AE4" s="103" t="s">
        <v>121</v>
      </c>
      <c r="AF4" s="225" t="s">
        <v>122</v>
      </c>
      <c r="AG4" s="225"/>
      <c r="AH4" s="222" t="s">
        <v>123</v>
      </c>
      <c r="AI4" s="223"/>
      <c r="AJ4" s="223"/>
      <c r="AK4" s="223"/>
      <c r="AL4" s="224"/>
      <c r="AM4" s="222" t="s">
        <v>124</v>
      </c>
      <c r="AN4" s="223"/>
      <c r="AO4" s="223"/>
      <c r="AP4" s="223"/>
      <c r="AQ4" s="223"/>
      <c r="AR4" s="224"/>
      <c r="AS4" s="222" t="s">
        <v>125</v>
      </c>
      <c r="AT4" s="223"/>
      <c r="AU4" s="223"/>
      <c r="AV4" s="224"/>
      <c r="AW4" s="222" t="s">
        <v>126</v>
      </c>
      <c r="AX4" s="223"/>
      <c r="AY4" s="223"/>
      <c r="AZ4" s="223"/>
      <c r="BA4" s="224"/>
      <c r="BB4" s="103" t="s">
        <v>127</v>
      </c>
    </row>
    <row r="5" spans="2:54" ht="118" x14ac:dyDescent="0.35">
      <c r="B5" t="s">
        <v>128</v>
      </c>
      <c r="C5" s="90" t="s">
        <v>129</v>
      </c>
      <c r="D5" s="90" t="s">
        <v>130</v>
      </c>
      <c r="E5" s="90" t="s">
        <v>131</v>
      </c>
      <c r="F5" s="90" t="s">
        <v>132</v>
      </c>
      <c r="G5" s="90" t="s">
        <v>133</v>
      </c>
      <c r="H5" s="89" t="s">
        <v>134</v>
      </c>
      <c r="I5" s="90" t="s">
        <v>135</v>
      </c>
      <c r="J5" s="90" t="s">
        <v>136</v>
      </c>
      <c r="K5" s="90" t="s">
        <v>137</v>
      </c>
      <c r="L5" s="90" t="s">
        <v>138</v>
      </c>
      <c r="M5" s="90" t="s">
        <v>139</v>
      </c>
      <c r="N5" s="90" t="s">
        <v>136</v>
      </c>
      <c r="O5" s="90" t="s">
        <v>137</v>
      </c>
      <c r="P5" s="89" t="s">
        <v>140</v>
      </c>
      <c r="Q5" s="89" t="s">
        <v>141</v>
      </c>
      <c r="R5" s="89" t="s">
        <v>142</v>
      </c>
      <c r="S5" s="90" t="s">
        <v>143</v>
      </c>
      <c r="T5" s="90" t="s">
        <v>133</v>
      </c>
      <c r="U5" s="90" t="s">
        <v>135</v>
      </c>
      <c r="V5" s="89" t="s">
        <v>134</v>
      </c>
      <c r="W5" s="90" t="s">
        <v>144</v>
      </c>
      <c r="X5" s="90" t="s">
        <v>145</v>
      </c>
      <c r="Y5" s="90" t="s">
        <v>138</v>
      </c>
      <c r="Z5" s="90" t="s">
        <v>139</v>
      </c>
      <c r="AA5" s="89" t="s">
        <v>146</v>
      </c>
      <c r="AB5" s="89" t="s">
        <v>147</v>
      </c>
      <c r="AC5" s="89" t="s">
        <v>148</v>
      </c>
      <c r="AD5" s="90" t="s">
        <v>149</v>
      </c>
      <c r="AE5" s="89" t="s">
        <v>150</v>
      </c>
      <c r="AF5" s="89" t="s">
        <v>151</v>
      </c>
      <c r="AG5" s="89" t="s">
        <v>152</v>
      </c>
      <c r="AH5" s="90" t="s">
        <v>153</v>
      </c>
      <c r="AI5" s="90" t="s">
        <v>154</v>
      </c>
      <c r="AJ5" s="90" t="s">
        <v>155</v>
      </c>
      <c r="AK5" s="90" t="s">
        <v>156</v>
      </c>
      <c r="AL5" s="90" t="s">
        <v>157</v>
      </c>
      <c r="AM5" s="89" t="s">
        <v>158</v>
      </c>
      <c r="AN5" s="89" t="s">
        <v>159</v>
      </c>
      <c r="AO5" s="89" t="s">
        <v>160</v>
      </c>
      <c r="AP5" s="89" t="s">
        <v>161</v>
      </c>
      <c r="AQ5" s="89" t="s">
        <v>162</v>
      </c>
      <c r="AR5" s="89" t="s">
        <v>163</v>
      </c>
      <c r="AS5" s="89" t="s">
        <v>164</v>
      </c>
      <c r="AT5" s="89" t="s">
        <v>165</v>
      </c>
      <c r="AU5" s="89" t="s">
        <v>166</v>
      </c>
      <c r="AV5" s="89" t="s">
        <v>167</v>
      </c>
      <c r="AW5" s="89" t="s">
        <v>168</v>
      </c>
      <c r="AX5" s="89" t="s">
        <v>169</v>
      </c>
      <c r="AY5" s="90" t="s">
        <v>170</v>
      </c>
      <c r="AZ5" s="90" t="s">
        <v>171</v>
      </c>
      <c r="BA5" s="89" t="s">
        <v>152</v>
      </c>
      <c r="BB5" s="89" t="s">
        <v>172</v>
      </c>
    </row>
    <row r="6" spans="2:54" x14ac:dyDescent="0.35">
      <c r="B6" s="105" t="s">
        <v>173</v>
      </c>
      <c r="C6" s="71" t="s">
        <v>45</v>
      </c>
      <c r="D6" s="71" t="s">
        <v>46</v>
      </c>
      <c r="E6" s="71" t="s">
        <v>46</v>
      </c>
      <c r="F6" s="71" t="s">
        <v>46</v>
      </c>
      <c r="G6" s="71" t="s">
        <v>45</v>
      </c>
      <c r="H6" s="71" t="s">
        <v>46</v>
      </c>
      <c r="I6" s="71" t="s">
        <v>46</v>
      </c>
      <c r="J6" s="71" t="s">
        <v>45</v>
      </c>
      <c r="K6" s="71" t="s">
        <v>46</v>
      </c>
      <c r="L6" s="71" t="s">
        <v>46</v>
      </c>
      <c r="M6" s="71" t="s">
        <v>46</v>
      </c>
      <c r="N6" s="71" t="s">
        <v>45</v>
      </c>
      <c r="O6" s="71" t="s">
        <v>46</v>
      </c>
      <c r="P6" s="71" t="s">
        <v>46</v>
      </c>
      <c r="Q6" s="71" t="s">
        <v>46</v>
      </c>
      <c r="R6" s="71" t="s">
        <v>46</v>
      </c>
      <c r="S6" s="71" t="s">
        <v>46</v>
      </c>
      <c r="T6" s="71" t="s">
        <v>45</v>
      </c>
      <c r="U6" s="71" t="s">
        <v>46</v>
      </c>
      <c r="V6" s="71" t="s">
        <v>46</v>
      </c>
      <c r="W6" s="71" t="s">
        <v>46</v>
      </c>
      <c r="X6" s="71" t="s">
        <v>46</v>
      </c>
      <c r="Y6" s="71" t="s">
        <v>46</v>
      </c>
      <c r="Z6" s="71" t="s">
        <v>46</v>
      </c>
      <c r="AA6" s="71" t="s">
        <v>44</v>
      </c>
      <c r="AB6" s="71" t="s">
        <v>46</v>
      </c>
      <c r="AC6" s="71" t="s">
        <v>46</v>
      </c>
      <c r="AD6" s="71" t="s">
        <v>46</v>
      </c>
      <c r="AE6" s="71" t="s">
        <v>46</v>
      </c>
      <c r="AF6" s="71" t="s">
        <v>46</v>
      </c>
      <c r="AG6" s="71" t="s">
        <v>46</v>
      </c>
      <c r="AH6" s="71" t="s">
        <v>46</v>
      </c>
      <c r="AI6" s="71" t="s">
        <v>46</v>
      </c>
      <c r="AJ6" s="71" t="s">
        <v>46</v>
      </c>
      <c r="AK6" s="71" t="s">
        <v>46</v>
      </c>
      <c r="AL6" s="71" t="s">
        <v>46</v>
      </c>
      <c r="AM6" s="71" t="s">
        <v>46</v>
      </c>
      <c r="AN6" s="71" t="s">
        <v>46</v>
      </c>
      <c r="AO6" s="71" t="s">
        <v>46</v>
      </c>
      <c r="AP6" s="71" t="s">
        <v>46</v>
      </c>
      <c r="AQ6" s="71" t="s">
        <v>46</v>
      </c>
      <c r="AR6" s="71" t="s">
        <v>46</v>
      </c>
      <c r="AS6" s="71" t="s">
        <v>46</v>
      </c>
      <c r="AT6" s="71" t="s">
        <v>46</v>
      </c>
      <c r="AU6" s="71" t="s">
        <v>44</v>
      </c>
      <c r="AV6" s="71" t="s">
        <v>46</v>
      </c>
      <c r="AW6" s="71" t="s">
        <v>46</v>
      </c>
      <c r="AX6" s="71" t="s">
        <v>46</v>
      </c>
      <c r="AY6" s="71" t="s">
        <v>46</v>
      </c>
      <c r="AZ6" s="71" t="s">
        <v>46</v>
      </c>
      <c r="BA6" s="71" t="s">
        <v>46</v>
      </c>
      <c r="BB6" s="71" t="s">
        <v>46</v>
      </c>
    </row>
    <row r="7" spans="2:54" x14ac:dyDescent="0.35">
      <c r="B7" s="104" t="s">
        <v>174</v>
      </c>
      <c r="C7" s="71" t="s">
        <v>45</v>
      </c>
      <c r="D7" s="71" t="s">
        <v>46</v>
      </c>
      <c r="E7" s="71" t="s">
        <v>46</v>
      </c>
      <c r="F7" s="71" t="s">
        <v>45</v>
      </c>
      <c r="G7" s="71" t="s">
        <v>46</v>
      </c>
      <c r="H7" s="71" t="s">
        <v>46</v>
      </c>
      <c r="I7" s="71" t="s">
        <v>46</v>
      </c>
      <c r="J7" s="71" t="s">
        <v>46</v>
      </c>
      <c r="K7" s="71" t="s">
        <v>46</v>
      </c>
      <c r="L7" s="71" t="s">
        <v>46</v>
      </c>
      <c r="M7" s="71" t="s">
        <v>46</v>
      </c>
      <c r="N7" s="71" t="s">
        <v>46</v>
      </c>
      <c r="O7" s="71" t="s">
        <v>46</v>
      </c>
      <c r="P7" s="71" t="s">
        <v>46</v>
      </c>
      <c r="Q7" s="71" t="s">
        <v>46</v>
      </c>
      <c r="R7" s="71" t="s">
        <v>46</v>
      </c>
      <c r="S7" s="71" t="s">
        <v>46</v>
      </c>
      <c r="T7" s="71" t="s">
        <v>46</v>
      </c>
      <c r="U7" s="71" t="s">
        <v>46</v>
      </c>
      <c r="V7" s="71" t="s">
        <v>46</v>
      </c>
      <c r="W7" s="71" t="s">
        <v>46</v>
      </c>
      <c r="X7" s="71" t="s">
        <v>46</v>
      </c>
      <c r="Y7" s="71" t="s">
        <v>46</v>
      </c>
      <c r="Z7" s="71" t="s">
        <v>46</v>
      </c>
      <c r="AA7" s="71" t="s">
        <v>44</v>
      </c>
      <c r="AB7" s="71" t="s">
        <v>46</v>
      </c>
      <c r="AC7" s="71" t="s">
        <v>44</v>
      </c>
      <c r="AD7" s="71" t="s">
        <v>46</v>
      </c>
      <c r="AE7" s="71" t="s">
        <v>46</v>
      </c>
      <c r="AF7" s="71" t="s">
        <v>46</v>
      </c>
      <c r="AG7" s="71" t="s">
        <v>46</v>
      </c>
      <c r="AH7" s="71" t="s">
        <v>46</v>
      </c>
      <c r="AI7" s="71" t="s">
        <v>46</v>
      </c>
      <c r="AJ7" s="71" t="s">
        <v>46</v>
      </c>
      <c r="AK7" s="71" t="s">
        <v>46</v>
      </c>
      <c r="AL7" s="71" t="s">
        <v>46</v>
      </c>
      <c r="AM7" s="71" t="s">
        <v>46</v>
      </c>
      <c r="AN7" s="71" t="s">
        <v>44</v>
      </c>
      <c r="AO7" s="71" t="s">
        <v>46</v>
      </c>
      <c r="AP7" s="71" t="s">
        <v>46</v>
      </c>
      <c r="AQ7" s="71" t="s">
        <v>46</v>
      </c>
      <c r="AR7" s="71" t="s">
        <v>46</v>
      </c>
      <c r="AS7" s="71" t="s">
        <v>46</v>
      </c>
      <c r="AT7" s="71" t="s">
        <v>46</v>
      </c>
      <c r="AU7" s="71" t="s">
        <v>44</v>
      </c>
      <c r="AV7" s="71" t="s">
        <v>46</v>
      </c>
      <c r="AW7" s="71" t="s">
        <v>46</v>
      </c>
      <c r="AX7" s="71" t="s">
        <v>46</v>
      </c>
      <c r="AY7" s="71" t="s">
        <v>46</v>
      </c>
      <c r="AZ7" s="71" t="s">
        <v>46</v>
      </c>
      <c r="BA7" s="71" t="s">
        <v>46</v>
      </c>
      <c r="BB7" s="71" t="s">
        <v>46</v>
      </c>
    </row>
    <row r="8" spans="2:54" x14ac:dyDescent="0.35">
      <c r="B8" s="107" t="s">
        <v>175</v>
      </c>
      <c r="C8" s="71" t="s">
        <v>45</v>
      </c>
      <c r="D8" s="71" t="s">
        <v>46</v>
      </c>
      <c r="E8" s="71" t="s">
        <v>46</v>
      </c>
      <c r="F8" s="71" t="s">
        <v>45</v>
      </c>
      <c r="G8" s="71" t="s">
        <v>45</v>
      </c>
      <c r="H8" s="71" t="s">
        <v>46</v>
      </c>
      <c r="I8" s="71" t="s">
        <v>45</v>
      </c>
      <c r="J8" s="71" t="s">
        <v>46</v>
      </c>
      <c r="K8" s="71" t="s">
        <v>46</v>
      </c>
      <c r="L8" s="71" t="s">
        <v>46</v>
      </c>
      <c r="M8" s="71" t="s">
        <v>46</v>
      </c>
      <c r="N8" s="71" t="s">
        <v>46</v>
      </c>
      <c r="O8" s="71" t="s">
        <v>46</v>
      </c>
      <c r="P8" s="71" t="s">
        <v>46</v>
      </c>
      <c r="Q8" s="71" t="s">
        <v>46</v>
      </c>
      <c r="R8" s="71" t="s">
        <v>45</v>
      </c>
      <c r="S8" s="71" t="s">
        <v>46</v>
      </c>
      <c r="T8" s="71" t="s">
        <v>46</v>
      </c>
      <c r="U8" s="71" t="s">
        <v>45</v>
      </c>
      <c r="V8" s="71" t="s">
        <v>46</v>
      </c>
      <c r="W8" s="71" t="s">
        <v>46</v>
      </c>
      <c r="X8" s="71" t="s">
        <v>46</v>
      </c>
      <c r="Y8" s="71" t="s">
        <v>46</v>
      </c>
      <c r="Z8" s="71" t="s">
        <v>46</v>
      </c>
      <c r="AA8" s="71" t="s">
        <v>46</v>
      </c>
      <c r="AB8" s="71" t="s">
        <v>46</v>
      </c>
      <c r="AC8" s="71" t="s">
        <v>46</v>
      </c>
      <c r="AD8" s="71" t="s">
        <v>46</v>
      </c>
      <c r="AE8" s="71" t="s">
        <v>46</v>
      </c>
      <c r="AF8" s="71" t="s">
        <v>46</v>
      </c>
      <c r="AG8" s="71" t="s">
        <v>46</v>
      </c>
      <c r="AH8" s="71" t="s">
        <v>46</v>
      </c>
      <c r="AI8" s="71" t="s">
        <v>46</v>
      </c>
      <c r="AJ8" s="71" t="s">
        <v>46</v>
      </c>
      <c r="AK8" s="71" t="s">
        <v>46</v>
      </c>
      <c r="AL8" s="71" t="s">
        <v>46</v>
      </c>
      <c r="AM8" s="71" t="s">
        <v>46</v>
      </c>
      <c r="AN8" s="71" t="s">
        <v>46</v>
      </c>
      <c r="AO8" s="71" t="s">
        <v>46</v>
      </c>
      <c r="AP8" s="71" t="s">
        <v>46</v>
      </c>
      <c r="AQ8" s="71" t="s">
        <v>46</v>
      </c>
      <c r="AR8" s="71" t="s">
        <v>46</v>
      </c>
      <c r="AS8" s="71" t="s">
        <v>46</v>
      </c>
      <c r="AT8" s="71" t="s">
        <v>46</v>
      </c>
      <c r="AU8" s="71" t="s">
        <v>44</v>
      </c>
      <c r="AV8" s="71" t="s">
        <v>46</v>
      </c>
      <c r="AW8" s="71" t="s">
        <v>46</v>
      </c>
      <c r="AX8" s="71" t="s">
        <v>46</v>
      </c>
      <c r="AY8" s="71" t="s">
        <v>46</v>
      </c>
      <c r="AZ8" s="71" t="s">
        <v>46</v>
      </c>
      <c r="BA8" s="71" t="s">
        <v>46</v>
      </c>
      <c r="BB8" s="71" t="s">
        <v>46</v>
      </c>
    </row>
    <row r="9" spans="2:54" x14ac:dyDescent="0.35">
      <c r="B9" s="107" t="s">
        <v>176</v>
      </c>
      <c r="C9" s="71" t="s">
        <v>45</v>
      </c>
      <c r="D9" s="71" t="s">
        <v>46</v>
      </c>
      <c r="E9" s="71" t="s">
        <v>46</v>
      </c>
      <c r="F9" s="71" t="s">
        <v>45</v>
      </c>
      <c r="G9" s="71" t="s">
        <v>45</v>
      </c>
      <c r="H9" s="71" t="s">
        <v>46</v>
      </c>
      <c r="I9" s="71" t="s">
        <v>45</v>
      </c>
      <c r="J9" s="71" t="s">
        <v>46</v>
      </c>
      <c r="K9" s="71" t="s">
        <v>46</v>
      </c>
      <c r="L9" s="71" t="s">
        <v>46</v>
      </c>
      <c r="M9" s="71" t="s">
        <v>46</v>
      </c>
      <c r="N9" s="71" t="s">
        <v>46</v>
      </c>
      <c r="O9" s="71" t="s">
        <v>46</v>
      </c>
      <c r="P9" s="71" t="s">
        <v>46</v>
      </c>
      <c r="Q9" s="71" t="s">
        <v>46</v>
      </c>
      <c r="R9" s="71" t="s">
        <v>46</v>
      </c>
      <c r="S9" s="71" t="s">
        <v>46</v>
      </c>
      <c r="T9" s="71" t="s">
        <v>46</v>
      </c>
      <c r="U9" s="71" t="s">
        <v>45</v>
      </c>
      <c r="V9" s="71" t="s">
        <v>46</v>
      </c>
      <c r="W9" s="71" t="s">
        <v>46</v>
      </c>
      <c r="X9" s="71" t="s">
        <v>46</v>
      </c>
      <c r="Y9" s="71" t="s">
        <v>46</v>
      </c>
      <c r="Z9" s="71" t="s">
        <v>46</v>
      </c>
      <c r="AA9" s="71" t="s">
        <v>46</v>
      </c>
      <c r="AB9" s="71" t="s">
        <v>46</v>
      </c>
      <c r="AC9" s="71" t="s">
        <v>46</v>
      </c>
      <c r="AD9" s="71" t="s">
        <v>46</v>
      </c>
      <c r="AE9" s="71" t="s">
        <v>46</v>
      </c>
      <c r="AF9" s="71" t="s">
        <v>46</v>
      </c>
      <c r="AG9" s="71" t="s">
        <v>46</v>
      </c>
      <c r="AH9" s="71" t="s">
        <v>46</v>
      </c>
      <c r="AI9" s="71" t="s">
        <v>46</v>
      </c>
      <c r="AJ9" s="71" t="s">
        <v>45</v>
      </c>
      <c r="AK9" s="71" t="s">
        <v>46</v>
      </c>
      <c r="AL9" s="71" t="s">
        <v>46</v>
      </c>
      <c r="AM9" s="71" t="s">
        <v>46</v>
      </c>
      <c r="AN9" s="71" t="s">
        <v>46</v>
      </c>
      <c r="AO9" s="71" t="s">
        <v>46</v>
      </c>
      <c r="AP9" s="71" t="s">
        <v>44</v>
      </c>
      <c r="AQ9" s="71" t="s">
        <v>46</v>
      </c>
      <c r="AR9" s="71" t="s">
        <v>46</v>
      </c>
      <c r="AS9" s="71" t="s">
        <v>46</v>
      </c>
      <c r="AT9" s="71" t="s">
        <v>46</v>
      </c>
      <c r="AU9" s="71" t="s">
        <v>44</v>
      </c>
      <c r="AV9" s="71" t="s">
        <v>46</v>
      </c>
      <c r="AW9" s="71" t="s">
        <v>46</v>
      </c>
      <c r="AX9" s="71" t="s">
        <v>46</v>
      </c>
      <c r="AY9" s="71" t="s">
        <v>46</v>
      </c>
      <c r="AZ9" s="71" t="s">
        <v>46</v>
      </c>
      <c r="BA9" s="71" t="s">
        <v>46</v>
      </c>
      <c r="BB9" s="71" t="s">
        <v>46</v>
      </c>
    </row>
    <row r="10" spans="2:54" x14ac:dyDescent="0.35">
      <c r="B10" s="107" t="s">
        <v>177</v>
      </c>
      <c r="C10" s="71" t="s">
        <v>45</v>
      </c>
      <c r="D10" s="71" t="s">
        <v>46</v>
      </c>
      <c r="E10" s="71" t="s">
        <v>46</v>
      </c>
      <c r="F10" s="71" t="s">
        <v>46</v>
      </c>
      <c r="G10" s="71" t="s">
        <v>46</v>
      </c>
      <c r="H10" s="71" t="s">
        <v>46</v>
      </c>
      <c r="I10" s="71" t="s">
        <v>46</v>
      </c>
      <c r="J10" s="71" t="s">
        <v>46</v>
      </c>
      <c r="K10" s="71" t="s">
        <v>46</v>
      </c>
      <c r="L10" s="71" t="s">
        <v>46</v>
      </c>
      <c r="M10" s="71" t="s">
        <v>46</v>
      </c>
      <c r="N10" s="71" t="s">
        <v>46</v>
      </c>
      <c r="O10" s="71" t="s">
        <v>46</v>
      </c>
      <c r="P10" s="71" t="s">
        <v>46</v>
      </c>
      <c r="Q10" s="71" t="s">
        <v>46</v>
      </c>
      <c r="R10" s="71" t="s">
        <v>46</v>
      </c>
      <c r="S10" s="71" t="s">
        <v>46</v>
      </c>
      <c r="T10" s="71" t="s">
        <v>46</v>
      </c>
      <c r="U10" s="71" t="s">
        <v>46</v>
      </c>
      <c r="V10" s="71" t="s">
        <v>46</v>
      </c>
      <c r="W10" s="71" t="s">
        <v>46</v>
      </c>
      <c r="X10" s="71" t="s">
        <v>46</v>
      </c>
      <c r="Y10" s="71" t="s">
        <v>46</v>
      </c>
      <c r="Z10" s="71" t="s">
        <v>46</v>
      </c>
      <c r="AA10" s="71" t="s">
        <v>46</v>
      </c>
      <c r="AB10" s="71" t="s">
        <v>46</v>
      </c>
      <c r="AC10" s="71" t="s">
        <v>46</v>
      </c>
      <c r="AD10" s="71" t="s">
        <v>46</v>
      </c>
      <c r="AE10" s="71" t="s">
        <v>45</v>
      </c>
      <c r="AF10" s="71" t="s">
        <v>46</v>
      </c>
      <c r="AG10" s="71" t="s">
        <v>46</v>
      </c>
      <c r="AH10" s="71" t="s">
        <v>46</v>
      </c>
      <c r="AI10" s="71" t="s">
        <v>46</v>
      </c>
      <c r="AJ10" s="71" t="s">
        <v>46</v>
      </c>
      <c r="AK10" s="71" t="s">
        <v>45</v>
      </c>
      <c r="AL10" s="71" t="s">
        <v>46</v>
      </c>
      <c r="AM10" s="71" t="s">
        <v>46</v>
      </c>
      <c r="AN10" s="71" t="s">
        <v>46</v>
      </c>
      <c r="AO10" s="71" t="s">
        <v>46</v>
      </c>
      <c r="AP10" s="71" t="s">
        <v>45</v>
      </c>
      <c r="AQ10" s="71" t="s">
        <v>46</v>
      </c>
      <c r="AR10" s="71" t="s">
        <v>46</v>
      </c>
      <c r="AS10" s="71" t="s">
        <v>46</v>
      </c>
      <c r="AT10" s="71" t="s">
        <v>46</v>
      </c>
      <c r="AU10" s="71" t="s">
        <v>44</v>
      </c>
      <c r="AV10" s="71" t="s">
        <v>46</v>
      </c>
      <c r="AW10" s="71" t="s">
        <v>46</v>
      </c>
      <c r="AX10" s="71" t="s">
        <v>46</v>
      </c>
      <c r="AY10" s="71" t="s">
        <v>46</v>
      </c>
      <c r="AZ10" s="71" t="s">
        <v>46</v>
      </c>
      <c r="BA10" s="71" t="s">
        <v>46</v>
      </c>
      <c r="BB10" s="71" t="s">
        <v>46</v>
      </c>
    </row>
    <row r="11" spans="2:54" x14ac:dyDescent="0.35">
      <c r="B11" s="107" t="s">
        <v>178</v>
      </c>
      <c r="C11" s="71" t="s">
        <v>45</v>
      </c>
      <c r="D11" s="71" t="s">
        <v>46</v>
      </c>
      <c r="E11" s="71" t="s">
        <v>46</v>
      </c>
      <c r="F11" s="71" t="s">
        <v>45</v>
      </c>
      <c r="G11" s="71" t="s">
        <v>45</v>
      </c>
      <c r="H11" s="71" t="s">
        <v>46</v>
      </c>
      <c r="I11" s="71" t="s">
        <v>46</v>
      </c>
      <c r="J11" s="71" t="s">
        <v>46</v>
      </c>
      <c r="K11" s="71" t="s">
        <v>46</v>
      </c>
      <c r="L11" s="71" t="s">
        <v>46</v>
      </c>
      <c r="M11" s="71" t="s">
        <v>46</v>
      </c>
      <c r="N11" s="71" t="s">
        <v>46</v>
      </c>
      <c r="O11" s="71" t="s">
        <v>46</v>
      </c>
      <c r="P11" s="71" t="s">
        <v>46</v>
      </c>
      <c r="Q11" s="71" t="s">
        <v>46</v>
      </c>
      <c r="R11" s="71" t="s">
        <v>46</v>
      </c>
      <c r="S11" s="71" t="s">
        <v>46</v>
      </c>
      <c r="T11" s="71" t="s">
        <v>45</v>
      </c>
      <c r="U11" s="71" t="s">
        <v>46</v>
      </c>
      <c r="V11" s="71" t="s">
        <v>46</v>
      </c>
      <c r="W11" s="71" t="s">
        <v>46</v>
      </c>
      <c r="X11" s="71" t="s">
        <v>46</v>
      </c>
      <c r="Y11" s="71" t="s">
        <v>46</v>
      </c>
      <c r="Z11" s="71" t="s">
        <v>46</v>
      </c>
      <c r="AA11" s="71" t="s">
        <v>46</v>
      </c>
      <c r="AB11" s="71" t="s">
        <v>46</v>
      </c>
      <c r="AC11" s="71" t="s">
        <v>44</v>
      </c>
      <c r="AD11" s="71" t="s">
        <v>46</v>
      </c>
      <c r="AE11" s="71" t="s">
        <v>45</v>
      </c>
      <c r="AF11" s="71" t="s">
        <v>46</v>
      </c>
      <c r="AG11" s="71" t="s">
        <v>46</v>
      </c>
      <c r="AH11" s="71" t="s">
        <v>46</v>
      </c>
      <c r="AI11" s="71" t="s">
        <v>46</v>
      </c>
      <c r="AJ11" s="71" t="s">
        <v>46</v>
      </c>
      <c r="AK11" s="71" t="s">
        <v>46</v>
      </c>
      <c r="AL11" s="71" t="s">
        <v>46</v>
      </c>
      <c r="AM11" s="71" t="s">
        <v>46</v>
      </c>
      <c r="AN11" s="71" t="s">
        <v>46</v>
      </c>
      <c r="AO11" s="71" t="s">
        <v>45</v>
      </c>
      <c r="AP11" s="71" t="s">
        <v>46</v>
      </c>
      <c r="AQ11" s="71" t="s">
        <v>46</v>
      </c>
      <c r="AR11" s="71" t="s">
        <v>46</v>
      </c>
      <c r="AS11" s="71" t="s">
        <v>46</v>
      </c>
      <c r="AT11" s="71" t="s">
        <v>46</v>
      </c>
      <c r="AU11" s="71" t="s">
        <v>44</v>
      </c>
      <c r="AV11" s="71" t="s">
        <v>46</v>
      </c>
      <c r="AW11" s="71" t="s">
        <v>46</v>
      </c>
      <c r="AX11" s="71" t="s">
        <v>46</v>
      </c>
      <c r="AY11" s="71" t="s">
        <v>46</v>
      </c>
      <c r="AZ11" s="71" t="s">
        <v>46</v>
      </c>
      <c r="BA11" s="71" t="s">
        <v>45</v>
      </c>
      <c r="BB11" s="71" t="s">
        <v>46</v>
      </c>
    </row>
    <row r="12" spans="2:54" x14ac:dyDescent="0.35">
      <c r="B12" s="105" t="s">
        <v>179</v>
      </c>
      <c r="C12" s="71" t="s">
        <v>45</v>
      </c>
      <c r="D12" s="71" t="s">
        <v>46</v>
      </c>
      <c r="E12" s="71" t="s">
        <v>46</v>
      </c>
      <c r="F12" s="71" t="s">
        <v>46</v>
      </c>
      <c r="G12" s="71" t="s">
        <v>46</v>
      </c>
      <c r="H12" s="71" t="s">
        <v>45</v>
      </c>
      <c r="I12" s="71" t="s">
        <v>46</v>
      </c>
      <c r="J12" s="71" t="s">
        <v>45</v>
      </c>
      <c r="K12" s="71" t="s">
        <v>46</v>
      </c>
      <c r="L12" s="71" t="s">
        <v>46</v>
      </c>
      <c r="M12" s="71" t="s">
        <v>46</v>
      </c>
      <c r="N12" s="71" t="s">
        <v>45</v>
      </c>
      <c r="O12" s="71" t="s">
        <v>46</v>
      </c>
      <c r="P12" s="71" t="s">
        <v>46</v>
      </c>
      <c r="Q12" s="71" t="s">
        <v>46</v>
      </c>
      <c r="R12" s="71" t="s">
        <v>46</v>
      </c>
      <c r="S12" s="71" t="s">
        <v>46</v>
      </c>
      <c r="T12" s="71" t="s">
        <v>46</v>
      </c>
      <c r="U12" s="71" t="s">
        <v>46</v>
      </c>
      <c r="V12" s="71" t="s">
        <v>45</v>
      </c>
      <c r="W12" s="71" t="s">
        <v>46</v>
      </c>
      <c r="X12" s="71" t="s">
        <v>46</v>
      </c>
      <c r="Y12" s="71" t="s">
        <v>46</v>
      </c>
      <c r="Z12" s="71" t="s">
        <v>46</v>
      </c>
      <c r="AA12" s="71" t="s">
        <v>46</v>
      </c>
      <c r="AB12" s="71" t="s">
        <v>46</v>
      </c>
      <c r="AC12" s="71" t="s">
        <v>44</v>
      </c>
      <c r="AD12" s="71" t="s">
        <v>46</v>
      </c>
      <c r="AE12" s="71" t="s">
        <v>46</v>
      </c>
      <c r="AF12" s="71" t="s">
        <v>46</v>
      </c>
      <c r="AG12" s="71" t="s">
        <v>45</v>
      </c>
      <c r="AH12" s="71" t="s">
        <v>46</v>
      </c>
      <c r="AI12" s="71" t="s">
        <v>46</v>
      </c>
      <c r="AJ12" s="71" t="s">
        <v>46</v>
      </c>
      <c r="AK12" s="71" t="s">
        <v>45</v>
      </c>
      <c r="AL12" s="71" t="s">
        <v>46</v>
      </c>
      <c r="AM12" s="71" t="s">
        <v>46</v>
      </c>
      <c r="AN12" s="71" t="s">
        <v>46</v>
      </c>
      <c r="AO12" s="71" t="s">
        <v>46</v>
      </c>
      <c r="AP12" s="71" t="s">
        <v>45</v>
      </c>
      <c r="AQ12" s="71" t="s">
        <v>46</v>
      </c>
      <c r="AR12" s="71" t="s">
        <v>46</v>
      </c>
      <c r="AS12" s="71" t="s">
        <v>46</v>
      </c>
      <c r="AT12" s="71" t="s">
        <v>46</v>
      </c>
      <c r="AU12" s="71" t="s">
        <v>44</v>
      </c>
      <c r="AV12" s="71" t="s">
        <v>46</v>
      </c>
      <c r="AW12" s="71" t="s">
        <v>46</v>
      </c>
      <c r="AX12" s="71" t="s">
        <v>46</v>
      </c>
      <c r="AY12" s="71" t="s">
        <v>46</v>
      </c>
      <c r="AZ12" s="71" t="s">
        <v>46</v>
      </c>
      <c r="BA12" s="71" t="s">
        <v>45</v>
      </c>
      <c r="BB12" s="71" t="s">
        <v>46</v>
      </c>
    </row>
    <row r="13" spans="2:54" x14ac:dyDescent="0.35">
      <c r="B13" s="107" t="s">
        <v>180</v>
      </c>
      <c r="C13" s="71" t="s">
        <v>45</v>
      </c>
      <c r="D13" s="71" t="s">
        <v>45</v>
      </c>
      <c r="E13" s="71" t="s">
        <v>46</v>
      </c>
      <c r="F13" s="71" t="s">
        <v>46</v>
      </c>
      <c r="G13" s="71" t="s">
        <v>46</v>
      </c>
      <c r="H13" s="71" t="s">
        <v>44</v>
      </c>
      <c r="I13" s="71" t="s">
        <v>45</v>
      </c>
      <c r="J13" s="71" t="s">
        <v>46</v>
      </c>
      <c r="K13" s="71" t="s">
        <v>46</v>
      </c>
      <c r="L13" s="71" t="s">
        <v>46</v>
      </c>
      <c r="M13" s="71" t="s">
        <v>46</v>
      </c>
      <c r="N13" s="71" t="s">
        <v>46</v>
      </c>
      <c r="O13" s="71" t="s">
        <v>46</v>
      </c>
      <c r="P13" s="71" t="s">
        <v>45</v>
      </c>
      <c r="Q13" s="71" t="s">
        <v>46</v>
      </c>
      <c r="R13" s="71" t="s">
        <v>45</v>
      </c>
      <c r="S13" s="71" t="s">
        <v>46</v>
      </c>
      <c r="T13" s="71" t="s">
        <v>46</v>
      </c>
      <c r="U13" s="71" t="s">
        <v>45</v>
      </c>
      <c r="V13" s="71" t="s">
        <v>44</v>
      </c>
      <c r="W13" s="71" t="s">
        <v>44</v>
      </c>
      <c r="X13" s="71" t="s">
        <v>46</v>
      </c>
      <c r="Y13" s="71" t="s">
        <v>46</v>
      </c>
      <c r="Z13" s="71" t="s">
        <v>46</v>
      </c>
      <c r="AA13" s="71" t="s">
        <v>46</v>
      </c>
      <c r="AB13" s="71" t="s">
        <v>46</v>
      </c>
      <c r="AC13" s="71" t="s">
        <v>46</v>
      </c>
      <c r="AD13" s="71" t="s">
        <v>46</v>
      </c>
      <c r="AE13" s="71" t="s">
        <v>45</v>
      </c>
      <c r="AF13" s="71" t="s">
        <v>46</v>
      </c>
      <c r="AG13" s="71" t="s">
        <v>46</v>
      </c>
      <c r="AH13" s="71" t="s">
        <v>46</v>
      </c>
      <c r="AI13" s="71" t="s">
        <v>46</v>
      </c>
      <c r="AJ13" s="71" t="s">
        <v>46</v>
      </c>
      <c r="AK13" s="71" t="s">
        <v>46</v>
      </c>
      <c r="AL13" s="71" t="s">
        <v>46</v>
      </c>
      <c r="AM13" s="71" t="s">
        <v>46</v>
      </c>
      <c r="AN13" s="71" t="s">
        <v>46</v>
      </c>
      <c r="AO13" s="71" t="s">
        <v>46</v>
      </c>
      <c r="AP13" s="71" t="s">
        <v>46</v>
      </c>
      <c r="AQ13" s="71" t="s">
        <v>46</v>
      </c>
      <c r="AR13" s="71" t="s">
        <v>46</v>
      </c>
      <c r="AS13" s="71" t="s">
        <v>46</v>
      </c>
      <c r="AT13" s="71" t="s">
        <v>46</v>
      </c>
      <c r="AU13" s="71" t="s">
        <v>46</v>
      </c>
      <c r="AV13" s="71" t="s">
        <v>46</v>
      </c>
      <c r="AW13" s="71" t="s">
        <v>46</v>
      </c>
      <c r="AX13" s="71" t="s">
        <v>46</v>
      </c>
      <c r="AY13" s="71" t="s">
        <v>46</v>
      </c>
      <c r="AZ13" s="71" t="s">
        <v>46</v>
      </c>
      <c r="BA13" s="71" t="s">
        <v>45</v>
      </c>
      <c r="BB13" s="71" t="s">
        <v>46</v>
      </c>
    </row>
    <row r="14" spans="2:54" x14ac:dyDescent="0.35">
      <c r="B14" s="104" t="s">
        <v>181</v>
      </c>
      <c r="C14" s="71" t="s">
        <v>45</v>
      </c>
      <c r="D14" s="71" t="s">
        <v>46</v>
      </c>
      <c r="E14" s="71" t="s">
        <v>46</v>
      </c>
      <c r="F14" s="71" t="s">
        <v>46</v>
      </c>
      <c r="G14" s="71" t="s">
        <v>46</v>
      </c>
      <c r="H14" s="71" t="s">
        <v>45</v>
      </c>
      <c r="I14" s="71" t="s">
        <v>46</v>
      </c>
      <c r="J14" s="71" t="s">
        <v>45</v>
      </c>
      <c r="K14" s="71" t="s">
        <v>45</v>
      </c>
      <c r="L14" s="71" t="s">
        <v>46</v>
      </c>
      <c r="M14" s="71" t="s">
        <v>45</v>
      </c>
      <c r="N14" s="71" t="s">
        <v>45</v>
      </c>
      <c r="O14" s="71" t="s">
        <v>45</v>
      </c>
      <c r="P14" s="71" t="s">
        <v>46</v>
      </c>
      <c r="Q14" s="71" t="s">
        <v>46</v>
      </c>
      <c r="R14" s="71" t="s">
        <v>46</v>
      </c>
      <c r="S14" s="71" t="s">
        <v>46</v>
      </c>
      <c r="T14" s="71" t="s">
        <v>46</v>
      </c>
      <c r="U14" s="71" t="s">
        <v>46</v>
      </c>
      <c r="V14" s="71" t="s">
        <v>45</v>
      </c>
      <c r="W14" s="71" t="s">
        <v>46</v>
      </c>
      <c r="X14" s="71" t="s">
        <v>46</v>
      </c>
      <c r="Y14" s="71" t="s">
        <v>46</v>
      </c>
      <c r="Z14" s="71" t="s">
        <v>45</v>
      </c>
      <c r="AA14" s="71" t="s">
        <v>44</v>
      </c>
      <c r="AB14" s="71" t="s">
        <v>46</v>
      </c>
      <c r="AC14" s="71" t="s">
        <v>44</v>
      </c>
      <c r="AD14" s="71" t="s">
        <v>46</v>
      </c>
      <c r="AE14" s="71" t="s">
        <v>45</v>
      </c>
      <c r="AF14" s="71" t="s">
        <v>46</v>
      </c>
      <c r="AG14" s="71" t="s">
        <v>45</v>
      </c>
      <c r="AH14" s="71" t="s">
        <v>46</v>
      </c>
      <c r="AI14" s="71" t="s">
        <v>46</v>
      </c>
      <c r="AJ14" s="71" t="s">
        <v>46</v>
      </c>
      <c r="AK14" s="71" t="s">
        <v>46</v>
      </c>
      <c r="AL14" s="71" t="s">
        <v>46</v>
      </c>
      <c r="AM14" s="71" t="s">
        <v>46</v>
      </c>
      <c r="AN14" s="71" t="s">
        <v>46</v>
      </c>
      <c r="AO14" s="71" t="s">
        <v>46</v>
      </c>
      <c r="AP14" s="71" t="s">
        <v>46</v>
      </c>
      <c r="AQ14" s="71" t="s">
        <v>46</v>
      </c>
      <c r="AR14" s="71" t="s">
        <v>46</v>
      </c>
      <c r="AS14" s="71" t="s">
        <v>46</v>
      </c>
      <c r="AT14" s="71" t="s">
        <v>46</v>
      </c>
      <c r="AU14" s="71" t="s">
        <v>44</v>
      </c>
      <c r="AV14" s="71" t="s">
        <v>46</v>
      </c>
      <c r="AW14" s="71" t="s">
        <v>46</v>
      </c>
      <c r="AX14" s="71" t="s">
        <v>46</v>
      </c>
      <c r="AY14" s="71" t="s">
        <v>46</v>
      </c>
      <c r="AZ14" s="71" t="s">
        <v>46</v>
      </c>
      <c r="BA14" s="71" t="s">
        <v>45</v>
      </c>
      <c r="BB14" s="71" t="s">
        <v>46</v>
      </c>
    </row>
    <row r="15" spans="2:54" x14ac:dyDescent="0.35">
      <c r="B15" s="107" t="s">
        <v>182</v>
      </c>
      <c r="C15" s="71" t="s">
        <v>45</v>
      </c>
      <c r="D15" s="71" t="s">
        <v>44</v>
      </c>
      <c r="E15" s="71" t="s">
        <v>46</v>
      </c>
      <c r="F15" s="71" t="s">
        <v>46</v>
      </c>
      <c r="G15" s="71" t="s">
        <v>46</v>
      </c>
      <c r="H15" s="71" t="s">
        <v>45</v>
      </c>
      <c r="I15" s="71" t="s">
        <v>46</v>
      </c>
      <c r="J15" s="71" t="s">
        <v>46</v>
      </c>
      <c r="K15" s="71" t="s">
        <v>46</v>
      </c>
      <c r="L15" s="71" t="s">
        <v>46</v>
      </c>
      <c r="M15" s="71" t="s">
        <v>45</v>
      </c>
      <c r="N15" s="71" t="s">
        <v>46</v>
      </c>
      <c r="O15" s="71" t="s">
        <v>46</v>
      </c>
      <c r="P15" s="71" t="s">
        <v>46</v>
      </c>
      <c r="Q15" s="71" t="s">
        <v>46</v>
      </c>
      <c r="R15" s="71" t="s">
        <v>45</v>
      </c>
      <c r="S15" s="71" t="s">
        <v>46</v>
      </c>
      <c r="T15" s="71" t="s">
        <v>46</v>
      </c>
      <c r="U15" s="71" t="s">
        <v>46</v>
      </c>
      <c r="V15" s="71" t="s">
        <v>45</v>
      </c>
      <c r="W15" s="71" t="s">
        <v>46</v>
      </c>
      <c r="X15" s="71" t="s">
        <v>46</v>
      </c>
      <c r="Y15" s="71" t="s">
        <v>46</v>
      </c>
      <c r="Z15" s="71" t="s">
        <v>46</v>
      </c>
      <c r="AA15" s="71" t="s">
        <v>46</v>
      </c>
      <c r="AB15" s="71" t="s">
        <v>46</v>
      </c>
      <c r="AC15" s="71" t="s">
        <v>46</v>
      </c>
      <c r="AD15" s="71" t="s">
        <v>46</v>
      </c>
      <c r="AE15" s="71" t="s">
        <v>45</v>
      </c>
      <c r="AF15" s="71" t="s">
        <v>46</v>
      </c>
      <c r="AG15" s="71" t="s">
        <v>45</v>
      </c>
      <c r="AH15" s="71" t="s">
        <v>46</v>
      </c>
      <c r="AI15" s="71" t="s">
        <v>46</v>
      </c>
      <c r="AJ15" s="71" t="s">
        <v>46</v>
      </c>
      <c r="AK15" s="71" t="s">
        <v>46</v>
      </c>
      <c r="AL15" s="71" t="s">
        <v>46</v>
      </c>
      <c r="AM15" s="71" t="s">
        <v>46</v>
      </c>
      <c r="AN15" s="71" t="s">
        <v>46</v>
      </c>
      <c r="AO15" s="71" t="s">
        <v>44</v>
      </c>
      <c r="AP15" s="71" t="s">
        <v>46</v>
      </c>
      <c r="AQ15" s="71" t="s">
        <v>46</v>
      </c>
      <c r="AR15" s="71" t="s">
        <v>46</v>
      </c>
      <c r="AS15" s="71" t="s">
        <v>46</v>
      </c>
      <c r="AT15" s="71" t="s">
        <v>46</v>
      </c>
      <c r="AU15" s="71" t="s">
        <v>44</v>
      </c>
      <c r="AV15" s="71" t="s">
        <v>46</v>
      </c>
      <c r="AW15" s="71" t="s">
        <v>46</v>
      </c>
      <c r="AX15" s="71" t="s">
        <v>46</v>
      </c>
      <c r="AY15" s="71" t="s">
        <v>46</v>
      </c>
      <c r="AZ15" s="71" t="s">
        <v>46</v>
      </c>
      <c r="BA15" s="71" t="s">
        <v>45</v>
      </c>
      <c r="BB15" s="71" t="s">
        <v>46</v>
      </c>
    </row>
    <row r="16" spans="2:54" x14ac:dyDescent="0.35">
      <c r="B16" s="105" t="s">
        <v>183</v>
      </c>
      <c r="C16" s="71" t="s">
        <v>45</v>
      </c>
      <c r="D16" s="71" t="s">
        <v>46</v>
      </c>
      <c r="E16" s="71" t="s">
        <v>46</v>
      </c>
      <c r="F16" s="71" t="s">
        <v>46</v>
      </c>
      <c r="G16" s="71" t="s">
        <v>46</v>
      </c>
      <c r="H16" s="71" t="s">
        <v>46</v>
      </c>
      <c r="I16" s="71" t="s">
        <v>46</v>
      </c>
      <c r="J16" s="71" t="s">
        <v>45</v>
      </c>
      <c r="K16" s="71" t="s">
        <v>46</v>
      </c>
      <c r="L16" s="71" t="s">
        <v>46</v>
      </c>
      <c r="M16" s="71" t="s">
        <v>46</v>
      </c>
      <c r="N16" s="71" t="s">
        <v>45</v>
      </c>
      <c r="O16" s="71" t="s">
        <v>46</v>
      </c>
      <c r="P16" s="71" t="s">
        <v>46</v>
      </c>
      <c r="Q16" s="71" t="s">
        <v>46</v>
      </c>
      <c r="R16" s="71" t="s">
        <v>46</v>
      </c>
      <c r="S16" s="71" t="s">
        <v>46</v>
      </c>
      <c r="T16" s="71" t="s">
        <v>46</v>
      </c>
      <c r="U16" s="71" t="s">
        <v>46</v>
      </c>
      <c r="V16" s="71" t="s">
        <v>46</v>
      </c>
      <c r="W16" s="71" t="s">
        <v>46</v>
      </c>
      <c r="X16" s="71" t="s">
        <v>46</v>
      </c>
      <c r="Y16" s="71" t="s">
        <v>46</v>
      </c>
      <c r="Z16" s="71" t="s">
        <v>46</v>
      </c>
      <c r="AA16" s="71" t="s">
        <v>44</v>
      </c>
      <c r="AB16" s="71" t="s">
        <v>46</v>
      </c>
      <c r="AC16" s="71" t="s">
        <v>46</v>
      </c>
      <c r="AD16" s="71" t="s">
        <v>46</v>
      </c>
      <c r="AE16" s="71" t="s">
        <v>45</v>
      </c>
      <c r="AF16" s="71" t="s">
        <v>46</v>
      </c>
      <c r="AG16" s="71" t="s">
        <v>45</v>
      </c>
      <c r="AH16" s="71" t="s">
        <v>46</v>
      </c>
      <c r="AI16" s="71" t="s">
        <v>46</v>
      </c>
      <c r="AJ16" s="71" t="s">
        <v>46</v>
      </c>
      <c r="AK16" s="71" t="s">
        <v>46</v>
      </c>
      <c r="AL16" s="71" t="s">
        <v>46</v>
      </c>
      <c r="AM16" s="71" t="s">
        <v>46</v>
      </c>
      <c r="AN16" s="71" t="s">
        <v>46</v>
      </c>
      <c r="AO16" s="71" t="s">
        <v>46</v>
      </c>
      <c r="AP16" s="71" t="s">
        <v>46</v>
      </c>
      <c r="AQ16" s="71" t="s">
        <v>46</v>
      </c>
      <c r="AR16" s="71" t="s">
        <v>46</v>
      </c>
      <c r="AS16" s="71" t="s">
        <v>46</v>
      </c>
      <c r="AT16" s="71" t="s">
        <v>46</v>
      </c>
      <c r="AU16" s="71" t="s">
        <v>44</v>
      </c>
      <c r="AV16" s="71" t="s">
        <v>46</v>
      </c>
      <c r="AW16" s="71" t="s">
        <v>46</v>
      </c>
      <c r="AX16" s="71" t="s">
        <v>46</v>
      </c>
      <c r="AY16" s="71" t="s">
        <v>46</v>
      </c>
      <c r="AZ16" s="71" t="s">
        <v>46</v>
      </c>
      <c r="BA16" s="71" t="s">
        <v>45</v>
      </c>
      <c r="BB16" s="71" t="s">
        <v>46</v>
      </c>
    </row>
    <row r="17" spans="2:54" x14ac:dyDescent="0.35">
      <c r="B17" s="107" t="s">
        <v>184</v>
      </c>
      <c r="C17" s="71" t="s">
        <v>45</v>
      </c>
      <c r="D17" s="71" t="s">
        <v>44</v>
      </c>
      <c r="E17" s="71" t="s">
        <v>46</v>
      </c>
      <c r="F17" s="71" t="s">
        <v>46</v>
      </c>
      <c r="G17" s="71" t="s">
        <v>46</v>
      </c>
      <c r="H17" s="71" t="s">
        <v>46</v>
      </c>
      <c r="I17" s="71" t="s">
        <v>46</v>
      </c>
      <c r="J17" s="71" t="s">
        <v>46</v>
      </c>
      <c r="K17" s="71" t="s">
        <v>46</v>
      </c>
      <c r="L17" s="71" t="s">
        <v>46</v>
      </c>
      <c r="M17" s="71" t="s">
        <v>46</v>
      </c>
      <c r="N17" s="71" t="s">
        <v>46</v>
      </c>
      <c r="O17" s="71" t="s">
        <v>46</v>
      </c>
      <c r="P17" s="71" t="s">
        <v>46</v>
      </c>
      <c r="Q17" s="71" t="s">
        <v>46</v>
      </c>
      <c r="R17" s="71" t="s">
        <v>46</v>
      </c>
      <c r="S17" s="71" t="s">
        <v>46</v>
      </c>
      <c r="T17" s="71" t="s">
        <v>46</v>
      </c>
      <c r="U17" s="71" t="s">
        <v>46</v>
      </c>
      <c r="V17" s="71" t="s">
        <v>46</v>
      </c>
      <c r="W17" s="71" t="s">
        <v>46</v>
      </c>
      <c r="X17" s="71" t="s">
        <v>46</v>
      </c>
      <c r="Y17" s="71" t="s">
        <v>46</v>
      </c>
      <c r="Z17" s="71" t="s">
        <v>46</v>
      </c>
      <c r="AA17" s="71" t="s">
        <v>44</v>
      </c>
      <c r="AB17" s="71" t="s">
        <v>46</v>
      </c>
      <c r="AC17" s="71" t="s">
        <v>46</v>
      </c>
      <c r="AD17" s="71" t="s">
        <v>46</v>
      </c>
      <c r="AE17" s="71" t="s">
        <v>46</v>
      </c>
      <c r="AF17" s="71" t="s">
        <v>46</v>
      </c>
      <c r="AG17" s="71" t="s">
        <v>45</v>
      </c>
      <c r="AH17" s="71" t="s">
        <v>46</v>
      </c>
      <c r="AI17" s="71" t="s">
        <v>46</v>
      </c>
      <c r="AJ17" s="71" t="s">
        <v>46</v>
      </c>
      <c r="AK17" s="71" t="s">
        <v>46</v>
      </c>
      <c r="AL17" s="71" t="s">
        <v>46</v>
      </c>
      <c r="AM17" s="71" t="s">
        <v>46</v>
      </c>
      <c r="AN17" s="71" t="s">
        <v>46</v>
      </c>
      <c r="AO17" s="71" t="s">
        <v>45</v>
      </c>
      <c r="AP17" s="71" t="s">
        <v>46</v>
      </c>
      <c r="AQ17" s="71" t="s">
        <v>46</v>
      </c>
      <c r="AR17" s="71" t="s">
        <v>46</v>
      </c>
      <c r="AS17" s="71" t="s">
        <v>46</v>
      </c>
      <c r="AT17" s="71" t="s">
        <v>46</v>
      </c>
      <c r="AU17" s="71" t="s">
        <v>44</v>
      </c>
      <c r="AV17" s="71" t="s">
        <v>46</v>
      </c>
      <c r="AW17" s="71" t="s">
        <v>46</v>
      </c>
      <c r="AX17" s="71" t="s">
        <v>46</v>
      </c>
      <c r="AY17" s="71" t="s">
        <v>46</v>
      </c>
      <c r="AZ17" s="71" t="s">
        <v>46</v>
      </c>
      <c r="BA17" s="71" t="s">
        <v>45</v>
      </c>
      <c r="BB17" s="71" t="s">
        <v>46</v>
      </c>
    </row>
    <row r="18" spans="2:54" x14ac:dyDescent="0.35">
      <c r="B18" s="107" t="s">
        <v>185</v>
      </c>
      <c r="C18" s="71" t="s">
        <v>46</v>
      </c>
      <c r="D18" s="71" t="s">
        <v>44</v>
      </c>
      <c r="E18" s="71" t="s">
        <v>46</v>
      </c>
      <c r="F18" s="71" t="s">
        <v>46</v>
      </c>
      <c r="G18" s="71" t="s">
        <v>46</v>
      </c>
      <c r="H18" s="71" t="s">
        <v>46</v>
      </c>
      <c r="I18" s="71" t="s">
        <v>46</v>
      </c>
      <c r="J18" s="71" t="s">
        <v>46</v>
      </c>
      <c r="K18" s="71" t="s">
        <v>46</v>
      </c>
      <c r="L18" s="71" t="s">
        <v>46</v>
      </c>
      <c r="M18" s="71" t="s">
        <v>46</v>
      </c>
      <c r="N18" s="71" t="s">
        <v>46</v>
      </c>
      <c r="O18" s="71" t="s">
        <v>46</v>
      </c>
      <c r="P18" s="71" t="s">
        <v>46</v>
      </c>
      <c r="Q18" s="71" t="s">
        <v>46</v>
      </c>
      <c r="R18" s="71" t="s">
        <v>45</v>
      </c>
      <c r="S18" s="71" t="s">
        <v>46</v>
      </c>
      <c r="T18" s="71" t="s">
        <v>46</v>
      </c>
      <c r="U18" s="71" t="s">
        <v>46</v>
      </c>
      <c r="V18" s="71" t="s">
        <v>46</v>
      </c>
      <c r="W18" s="71" t="s">
        <v>46</v>
      </c>
      <c r="X18" s="71" t="s">
        <v>46</v>
      </c>
      <c r="Y18" s="71" t="s">
        <v>46</v>
      </c>
      <c r="Z18" s="71" t="s">
        <v>46</v>
      </c>
      <c r="AA18" s="71" t="s">
        <v>44</v>
      </c>
      <c r="AB18" s="71" t="s">
        <v>46</v>
      </c>
      <c r="AC18" s="71" t="s">
        <v>44</v>
      </c>
      <c r="AD18" s="71" t="s">
        <v>46</v>
      </c>
      <c r="AE18" s="71" t="s">
        <v>45</v>
      </c>
      <c r="AF18" s="71" t="s">
        <v>44</v>
      </c>
      <c r="AG18" s="71" t="s">
        <v>45</v>
      </c>
      <c r="AH18" s="71" t="s">
        <v>46</v>
      </c>
      <c r="AI18" s="71" t="s">
        <v>46</v>
      </c>
      <c r="AJ18" s="71" t="s">
        <v>46</v>
      </c>
      <c r="AK18" s="71" t="s">
        <v>46</v>
      </c>
      <c r="AL18" s="71" t="s">
        <v>46</v>
      </c>
      <c r="AM18" s="71" t="s">
        <v>46</v>
      </c>
      <c r="AN18" s="71" t="s">
        <v>46</v>
      </c>
      <c r="AO18" s="71" t="s">
        <v>46</v>
      </c>
      <c r="AP18" s="71" t="s">
        <v>46</v>
      </c>
      <c r="AQ18" s="71" t="s">
        <v>46</v>
      </c>
      <c r="AR18" s="71" t="s">
        <v>46</v>
      </c>
      <c r="AS18" s="71" t="s">
        <v>46</v>
      </c>
      <c r="AT18" s="71" t="s">
        <v>46</v>
      </c>
      <c r="AU18" s="71" t="s">
        <v>46</v>
      </c>
      <c r="AV18" s="71" t="s">
        <v>46</v>
      </c>
      <c r="AW18" s="71" t="s">
        <v>46</v>
      </c>
      <c r="AX18" s="71" t="s">
        <v>46</v>
      </c>
      <c r="AY18" s="71" t="s">
        <v>46</v>
      </c>
      <c r="AZ18" s="71" t="s">
        <v>46</v>
      </c>
      <c r="BA18" s="71" t="s">
        <v>45</v>
      </c>
      <c r="BB18" s="71" t="s">
        <v>46</v>
      </c>
    </row>
    <row r="19" spans="2:54" x14ac:dyDescent="0.35">
      <c r="B19" s="104" t="s">
        <v>186</v>
      </c>
      <c r="C19" s="71" t="s">
        <v>45</v>
      </c>
      <c r="D19" s="71" t="s">
        <v>46</v>
      </c>
      <c r="E19" s="71" t="s">
        <v>46</v>
      </c>
      <c r="F19" s="71" t="s">
        <v>46</v>
      </c>
      <c r="G19" s="71" t="s">
        <v>46</v>
      </c>
      <c r="H19" s="71" t="s">
        <v>45</v>
      </c>
      <c r="I19" s="71" t="s">
        <v>46</v>
      </c>
      <c r="J19" s="71" t="s">
        <v>46</v>
      </c>
      <c r="K19" s="71" t="s">
        <v>46</v>
      </c>
      <c r="L19" s="71" t="s">
        <v>46</v>
      </c>
      <c r="M19" s="71" t="s">
        <v>45</v>
      </c>
      <c r="N19" s="71" t="s">
        <v>46</v>
      </c>
      <c r="O19" s="71" t="s">
        <v>46</v>
      </c>
      <c r="P19" s="71" t="s">
        <v>46</v>
      </c>
      <c r="Q19" s="71" t="s">
        <v>46</v>
      </c>
      <c r="R19" s="71" t="s">
        <v>46</v>
      </c>
      <c r="S19" s="71" t="s">
        <v>46</v>
      </c>
      <c r="T19" s="71" t="s">
        <v>46</v>
      </c>
      <c r="U19" s="71" t="s">
        <v>46</v>
      </c>
      <c r="V19" s="71" t="s">
        <v>45</v>
      </c>
      <c r="W19" s="71" t="s">
        <v>46</v>
      </c>
      <c r="X19" s="71" t="s">
        <v>46</v>
      </c>
      <c r="Y19" s="71" t="s">
        <v>46</v>
      </c>
      <c r="Z19" s="71" t="s">
        <v>45</v>
      </c>
      <c r="AA19" s="71" t="s">
        <v>46</v>
      </c>
      <c r="AB19" s="71" t="s">
        <v>46</v>
      </c>
      <c r="AC19" s="71" t="s">
        <v>46</v>
      </c>
      <c r="AD19" s="71" t="s">
        <v>46</v>
      </c>
      <c r="AE19" s="71" t="s">
        <v>44</v>
      </c>
      <c r="AF19" s="71" t="s">
        <v>46</v>
      </c>
      <c r="AG19" s="71" t="s">
        <v>45</v>
      </c>
      <c r="AH19" s="71" t="s">
        <v>46</v>
      </c>
      <c r="AI19" s="71" t="s">
        <v>46</v>
      </c>
      <c r="AJ19" s="71" t="s">
        <v>44</v>
      </c>
      <c r="AK19" s="71" t="s">
        <v>46</v>
      </c>
      <c r="AL19" s="71" t="s">
        <v>46</v>
      </c>
      <c r="AM19" s="71" t="s">
        <v>46</v>
      </c>
      <c r="AN19" s="71" t="s">
        <v>46</v>
      </c>
      <c r="AO19" s="71" t="s">
        <v>46</v>
      </c>
      <c r="AP19" s="71" t="s">
        <v>46</v>
      </c>
      <c r="AQ19" s="71" t="s">
        <v>46</v>
      </c>
      <c r="AR19" s="71" t="s">
        <v>46</v>
      </c>
      <c r="AS19" s="71" t="s">
        <v>46</v>
      </c>
      <c r="AT19" s="71" t="s">
        <v>46</v>
      </c>
      <c r="AU19" s="71" t="s">
        <v>44</v>
      </c>
      <c r="AV19" s="71" t="s">
        <v>46</v>
      </c>
      <c r="AW19" s="71" t="s">
        <v>45</v>
      </c>
      <c r="AX19" s="71" t="s">
        <v>46</v>
      </c>
      <c r="AY19" s="71" t="s">
        <v>46</v>
      </c>
      <c r="AZ19" s="71" t="s">
        <v>46</v>
      </c>
      <c r="BA19" s="71" t="s">
        <v>45</v>
      </c>
      <c r="BB19" s="71" t="s">
        <v>46</v>
      </c>
    </row>
    <row r="20" spans="2:54" x14ac:dyDescent="0.35">
      <c r="B20" s="105" t="s">
        <v>187</v>
      </c>
      <c r="C20" s="71" t="s">
        <v>45</v>
      </c>
      <c r="D20" s="71" t="s">
        <v>46</v>
      </c>
      <c r="E20" s="71" t="s">
        <v>46</v>
      </c>
      <c r="F20" s="71" t="s">
        <v>46</v>
      </c>
      <c r="G20" s="71" t="s">
        <v>46</v>
      </c>
      <c r="H20" s="71" t="s">
        <v>45</v>
      </c>
      <c r="I20" s="71" t="s">
        <v>46</v>
      </c>
      <c r="J20" s="71" t="s">
        <v>45</v>
      </c>
      <c r="K20" s="71" t="s">
        <v>46</v>
      </c>
      <c r="L20" s="71" t="s">
        <v>46</v>
      </c>
      <c r="M20" s="71" t="s">
        <v>46</v>
      </c>
      <c r="N20" s="71" t="s">
        <v>45</v>
      </c>
      <c r="O20" s="71" t="s">
        <v>46</v>
      </c>
      <c r="P20" s="71" t="s">
        <v>46</v>
      </c>
      <c r="Q20" s="71" t="s">
        <v>46</v>
      </c>
      <c r="R20" s="71" t="s">
        <v>45</v>
      </c>
      <c r="S20" s="71" t="s">
        <v>46</v>
      </c>
      <c r="T20" s="71" t="s">
        <v>46</v>
      </c>
      <c r="U20" s="71" t="s">
        <v>46</v>
      </c>
      <c r="V20" s="71" t="s">
        <v>45</v>
      </c>
      <c r="W20" s="71" t="s">
        <v>46</v>
      </c>
      <c r="X20" s="71" t="s">
        <v>46</v>
      </c>
      <c r="Y20" s="71" t="s">
        <v>46</v>
      </c>
      <c r="Z20" s="71" t="s">
        <v>46</v>
      </c>
      <c r="AA20" s="71" t="s">
        <v>44</v>
      </c>
      <c r="AB20" s="71" t="s">
        <v>46</v>
      </c>
      <c r="AC20" s="71" t="s">
        <v>44</v>
      </c>
      <c r="AD20" s="71" t="s">
        <v>46</v>
      </c>
      <c r="AE20" s="71" t="s">
        <v>46</v>
      </c>
      <c r="AF20" s="71" t="s">
        <v>46</v>
      </c>
      <c r="AG20" s="71" t="s">
        <v>45</v>
      </c>
      <c r="AH20" s="71" t="s">
        <v>46</v>
      </c>
      <c r="AI20" s="71" t="s">
        <v>46</v>
      </c>
      <c r="AJ20" s="71" t="s">
        <v>46</v>
      </c>
      <c r="AK20" s="71" t="s">
        <v>46</v>
      </c>
      <c r="AL20" s="71" t="s">
        <v>46</v>
      </c>
      <c r="AM20" s="71" t="s">
        <v>46</v>
      </c>
      <c r="AN20" s="71" t="s">
        <v>46</v>
      </c>
      <c r="AO20" s="71" t="s">
        <v>46</v>
      </c>
      <c r="AP20" s="71" t="s">
        <v>44</v>
      </c>
      <c r="AQ20" s="71" t="s">
        <v>46</v>
      </c>
      <c r="AR20" s="71" t="s">
        <v>46</v>
      </c>
      <c r="AS20" s="71" t="s">
        <v>46</v>
      </c>
      <c r="AT20" s="71" t="s">
        <v>46</v>
      </c>
      <c r="AU20" s="71" t="s">
        <v>44</v>
      </c>
      <c r="AV20" s="71" t="s">
        <v>46</v>
      </c>
      <c r="AW20" s="71" t="s">
        <v>46</v>
      </c>
      <c r="AX20" s="71" t="s">
        <v>46</v>
      </c>
      <c r="AY20" s="71" t="s">
        <v>46</v>
      </c>
      <c r="AZ20" s="71" t="s">
        <v>46</v>
      </c>
      <c r="BA20" s="71" t="s">
        <v>45</v>
      </c>
      <c r="BB20" s="71" t="s">
        <v>46</v>
      </c>
    </row>
    <row r="21" spans="2:54" x14ac:dyDescent="0.35">
      <c r="B21" s="107" t="s">
        <v>188</v>
      </c>
      <c r="C21" s="71" t="s">
        <v>46</v>
      </c>
      <c r="D21" s="71" t="s">
        <v>46</v>
      </c>
      <c r="E21" s="71" t="s">
        <v>46</v>
      </c>
      <c r="F21" s="71" t="s">
        <v>45</v>
      </c>
      <c r="G21" s="71" t="s">
        <v>46</v>
      </c>
      <c r="H21" s="71" t="s">
        <v>45</v>
      </c>
      <c r="I21" s="71" t="s">
        <v>46</v>
      </c>
      <c r="J21" s="71" t="s">
        <v>46</v>
      </c>
      <c r="K21" s="71" t="s">
        <v>46</v>
      </c>
      <c r="L21" s="71" t="s">
        <v>46</v>
      </c>
      <c r="M21" s="71" t="s">
        <v>46</v>
      </c>
      <c r="N21" s="71" t="s">
        <v>46</v>
      </c>
      <c r="O21" s="71" t="s">
        <v>46</v>
      </c>
      <c r="P21" s="71" t="s">
        <v>45</v>
      </c>
      <c r="Q21" s="71" t="s">
        <v>46</v>
      </c>
      <c r="R21" s="71" t="s">
        <v>46</v>
      </c>
      <c r="S21" s="71" t="s">
        <v>46</v>
      </c>
      <c r="T21" s="71" t="s">
        <v>46</v>
      </c>
      <c r="U21" s="71" t="s">
        <v>46</v>
      </c>
      <c r="V21" s="71" t="s">
        <v>45</v>
      </c>
      <c r="W21" s="71" t="s">
        <v>46</v>
      </c>
      <c r="X21" s="71" t="s">
        <v>46</v>
      </c>
      <c r="Y21" s="71" t="s">
        <v>46</v>
      </c>
      <c r="Z21" s="71" t="s">
        <v>46</v>
      </c>
      <c r="AA21" s="71" t="s">
        <v>44</v>
      </c>
      <c r="AB21" s="71" t="s">
        <v>46</v>
      </c>
      <c r="AC21" s="71" t="s">
        <v>46</v>
      </c>
      <c r="AD21" s="71" t="s">
        <v>46</v>
      </c>
      <c r="AE21" s="71" t="s">
        <v>44</v>
      </c>
      <c r="AF21" s="71" t="s">
        <v>46</v>
      </c>
      <c r="AG21" s="71" t="s">
        <v>45</v>
      </c>
      <c r="AH21" s="71" t="s">
        <v>46</v>
      </c>
      <c r="AI21" s="71" t="s">
        <v>46</v>
      </c>
      <c r="AJ21" s="71" t="s">
        <v>46</v>
      </c>
      <c r="AK21" s="71" t="s">
        <v>44</v>
      </c>
      <c r="AL21" s="71" t="s">
        <v>46</v>
      </c>
      <c r="AM21" s="71" t="s">
        <v>46</v>
      </c>
      <c r="AN21" s="71" t="s">
        <v>46</v>
      </c>
      <c r="AO21" s="71" t="s">
        <v>46</v>
      </c>
      <c r="AP21" s="71" t="s">
        <v>44</v>
      </c>
      <c r="AQ21" s="71" t="s">
        <v>46</v>
      </c>
      <c r="AR21" s="71" t="s">
        <v>46</v>
      </c>
      <c r="AS21" s="71" t="s">
        <v>46</v>
      </c>
      <c r="AT21" s="71" t="s">
        <v>46</v>
      </c>
      <c r="AU21" s="71" t="s">
        <v>44</v>
      </c>
      <c r="AV21" s="71" t="s">
        <v>46</v>
      </c>
      <c r="AW21" s="71" t="s">
        <v>46</v>
      </c>
      <c r="AX21" s="71" t="s">
        <v>46</v>
      </c>
      <c r="AY21" s="71" t="s">
        <v>46</v>
      </c>
      <c r="AZ21" s="71" t="s">
        <v>46</v>
      </c>
      <c r="BA21" s="71" t="s">
        <v>45</v>
      </c>
      <c r="BB21" s="71" t="s">
        <v>46</v>
      </c>
    </row>
    <row r="22" spans="2:54" x14ac:dyDescent="0.35">
      <c r="B22" s="107" t="s">
        <v>189</v>
      </c>
      <c r="C22" s="71" t="s">
        <v>46</v>
      </c>
      <c r="D22" s="71" t="s">
        <v>44</v>
      </c>
      <c r="E22" s="71" t="s">
        <v>46</v>
      </c>
      <c r="F22" s="71" t="s">
        <v>45</v>
      </c>
      <c r="G22" s="71" t="s">
        <v>46</v>
      </c>
      <c r="H22" s="71" t="s">
        <v>45</v>
      </c>
      <c r="I22" s="71" t="s">
        <v>46</v>
      </c>
      <c r="J22" s="71" t="s">
        <v>46</v>
      </c>
      <c r="K22" s="71" t="s">
        <v>46</v>
      </c>
      <c r="L22" s="71" t="s">
        <v>46</v>
      </c>
      <c r="M22" s="71" t="s">
        <v>46</v>
      </c>
      <c r="N22" s="71" t="s">
        <v>46</v>
      </c>
      <c r="O22" s="71" t="s">
        <v>46</v>
      </c>
      <c r="P22" s="71" t="s">
        <v>45</v>
      </c>
      <c r="Q22" s="71" t="s">
        <v>46</v>
      </c>
      <c r="R22" s="71" t="s">
        <v>46</v>
      </c>
      <c r="S22" s="71" t="s">
        <v>46</v>
      </c>
      <c r="T22" s="71" t="s">
        <v>46</v>
      </c>
      <c r="U22" s="71" t="s">
        <v>46</v>
      </c>
      <c r="V22" s="71" t="s">
        <v>45</v>
      </c>
      <c r="W22" s="71" t="s">
        <v>46</v>
      </c>
      <c r="X22" s="71" t="s">
        <v>46</v>
      </c>
      <c r="Y22" s="71" t="s">
        <v>46</v>
      </c>
      <c r="Z22" s="71" t="s">
        <v>46</v>
      </c>
      <c r="AA22" s="71" t="s">
        <v>44</v>
      </c>
      <c r="AB22" s="71" t="s">
        <v>46</v>
      </c>
      <c r="AC22" s="71" t="s">
        <v>46</v>
      </c>
      <c r="AD22" s="71" t="s">
        <v>46</v>
      </c>
      <c r="AE22" s="71" t="s">
        <v>44</v>
      </c>
      <c r="AF22" s="71" t="s">
        <v>46</v>
      </c>
      <c r="AG22" s="71" t="s">
        <v>45</v>
      </c>
      <c r="AH22" s="71" t="s">
        <v>46</v>
      </c>
      <c r="AI22" s="71" t="s">
        <v>46</v>
      </c>
      <c r="AJ22" s="71" t="s">
        <v>46</v>
      </c>
      <c r="AK22" s="71" t="s">
        <v>44</v>
      </c>
      <c r="AL22" s="71" t="s">
        <v>46</v>
      </c>
      <c r="AM22" s="71" t="s">
        <v>46</v>
      </c>
      <c r="AN22" s="71" t="s">
        <v>46</v>
      </c>
      <c r="AO22" s="71" t="s">
        <v>46</v>
      </c>
      <c r="AP22" s="71" t="s">
        <v>46</v>
      </c>
      <c r="AQ22" s="71" t="s">
        <v>46</v>
      </c>
      <c r="AR22" s="71" t="s">
        <v>46</v>
      </c>
      <c r="AS22" s="71" t="s">
        <v>46</v>
      </c>
      <c r="AT22" s="71" t="s">
        <v>46</v>
      </c>
      <c r="AU22" s="71" t="s">
        <v>44</v>
      </c>
      <c r="AV22" s="71" t="s">
        <v>46</v>
      </c>
      <c r="AW22" s="71" t="s">
        <v>46</v>
      </c>
      <c r="AX22" s="71" t="s">
        <v>46</v>
      </c>
      <c r="AY22" s="71" t="s">
        <v>46</v>
      </c>
      <c r="AZ22" s="71" t="s">
        <v>46</v>
      </c>
      <c r="BA22" s="71" t="s">
        <v>45</v>
      </c>
      <c r="BB22" s="71" t="s">
        <v>46</v>
      </c>
    </row>
    <row r="23" spans="2:54" x14ac:dyDescent="0.35">
      <c r="B23" s="107" t="s">
        <v>190</v>
      </c>
      <c r="C23" s="71" t="s">
        <v>45</v>
      </c>
      <c r="D23" s="71" t="s">
        <v>44</v>
      </c>
      <c r="E23" s="71" t="s">
        <v>44</v>
      </c>
      <c r="F23" s="71" t="s">
        <v>46</v>
      </c>
      <c r="G23" s="71" t="s">
        <v>44</v>
      </c>
      <c r="H23" s="71" t="s">
        <v>44</v>
      </c>
      <c r="I23" s="71" t="s">
        <v>44</v>
      </c>
      <c r="J23" s="71" t="s">
        <v>46</v>
      </c>
      <c r="K23" s="71" t="s">
        <v>46</v>
      </c>
      <c r="L23" s="71" t="s">
        <v>45</v>
      </c>
      <c r="M23" s="71" t="s">
        <v>45</v>
      </c>
      <c r="N23" s="71" t="s">
        <v>46</v>
      </c>
      <c r="O23" s="71" t="s">
        <v>46</v>
      </c>
      <c r="P23" s="71" t="s">
        <v>46</v>
      </c>
      <c r="Q23" s="71" t="s">
        <v>46</v>
      </c>
      <c r="R23" s="71" t="s">
        <v>46</v>
      </c>
      <c r="S23" s="71" t="s">
        <v>46</v>
      </c>
      <c r="T23" s="71" t="s">
        <v>44</v>
      </c>
      <c r="U23" s="71" t="s">
        <v>44</v>
      </c>
      <c r="V23" s="71" t="s">
        <v>44</v>
      </c>
      <c r="W23" s="71" t="s">
        <v>44</v>
      </c>
      <c r="X23" s="71" t="s">
        <v>46</v>
      </c>
      <c r="Y23" s="71" t="s">
        <v>45</v>
      </c>
      <c r="Z23" s="71" t="s">
        <v>45</v>
      </c>
      <c r="AA23" s="71" t="s">
        <v>46</v>
      </c>
      <c r="AB23" s="71" t="s">
        <v>44</v>
      </c>
      <c r="AC23" s="71" t="s">
        <v>44</v>
      </c>
      <c r="AD23" s="71" t="s">
        <v>46</v>
      </c>
      <c r="AE23" s="71" t="s">
        <v>44</v>
      </c>
      <c r="AF23" s="71" t="s">
        <v>46</v>
      </c>
      <c r="AG23" s="71" t="s">
        <v>46</v>
      </c>
      <c r="AH23" s="71" t="s">
        <v>46</v>
      </c>
      <c r="AI23" s="71" t="s">
        <v>46</v>
      </c>
      <c r="AJ23" s="71" t="s">
        <v>44</v>
      </c>
      <c r="AK23" s="71" t="s">
        <v>44</v>
      </c>
      <c r="AL23" s="71" t="s">
        <v>46</v>
      </c>
      <c r="AM23" s="71" t="s">
        <v>44</v>
      </c>
      <c r="AN23" s="71" t="s">
        <v>44</v>
      </c>
      <c r="AO23" s="71" t="s">
        <v>46</v>
      </c>
      <c r="AP23" s="71" t="s">
        <v>44</v>
      </c>
      <c r="AQ23" s="71" t="s">
        <v>44</v>
      </c>
      <c r="AR23" s="71" t="s">
        <v>46</v>
      </c>
      <c r="AS23" s="71" t="s">
        <v>44</v>
      </c>
      <c r="AT23" s="71" t="s">
        <v>46</v>
      </c>
      <c r="AU23" s="71" t="s">
        <v>46</v>
      </c>
      <c r="AV23" s="71" t="s">
        <v>44</v>
      </c>
      <c r="AW23" s="71" t="s">
        <v>45</v>
      </c>
      <c r="AX23" s="71" t="s">
        <v>44</v>
      </c>
      <c r="AY23" s="71" t="s">
        <v>45</v>
      </c>
      <c r="AZ23" s="71" t="s">
        <v>46</v>
      </c>
      <c r="BA23" s="71" t="s">
        <v>46</v>
      </c>
      <c r="BB23" s="71" t="s">
        <v>46</v>
      </c>
    </row>
    <row r="24" spans="2:54" x14ac:dyDescent="0.35">
      <c r="B24" s="107" t="s">
        <v>191</v>
      </c>
      <c r="C24" s="71" t="s">
        <v>44</v>
      </c>
      <c r="D24" s="71" t="s">
        <v>44</v>
      </c>
      <c r="E24" s="71" t="s">
        <v>44</v>
      </c>
      <c r="F24" s="71" t="s">
        <v>46</v>
      </c>
      <c r="G24" s="71" t="s">
        <v>44</v>
      </c>
      <c r="H24" s="71" t="s">
        <v>44</v>
      </c>
      <c r="I24" s="71" t="s">
        <v>44</v>
      </c>
      <c r="J24" s="71" t="s">
        <v>44</v>
      </c>
      <c r="K24" s="71" t="s">
        <v>45</v>
      </c>
      <c r="L24" s="71" t="s">
        <v>44</v>
      </c>
      <c r="M24" s="71" t="s">
        <v>45</v>
      </c>
      <c r="N24" s="71" t="s">
        <v>44</v>
      </c>
      <c r="O24" s="71" t="s">
        <v>45</v>
      </c>
      <c r="P24" s="71" t="s">
        <v>44</v>
      </c>
      <c r="Q24" s="71" t="s">
        <v>46</v>
      </c>
      <c r="R24" s="71" t="s">
        <v>45</v>
      </c>
      <c r="S24" s="71" t="s">
        <v>44</v>
      </c>
      <c r="T24" s="71" t="s">
        <v>44</v>
      </c>
      <c r="U24" s="71" t="s">
        <v>44</v>
      </c>
      <c r="V24" s="71" t="s">
        <v>44</v>
      </c>
      <c r="W24" s="71" t="s">
        <v>44</v>
      </c>
      <c r="X24" s="71" t="s">
        <v>44</v>
      </c>
      <c r="Y24" s="71" t="s">
        <v>44</v>
      </c>
      <c r="Z24" s="71" t="s">
        <v>45</v>
      </c>
      <c r="AA24" s="71" t="s">
        <v>46</v>
      </c>
      <c r="AB24" s="71" t="s">
        <v>44</v>
      </c>
      <c r="AC24" s="71" t="s">
        <v>44</v>
      </c>
      <c r="AD24" s="71" t="s">
        <v>46</v>
      </c>
      <c r="AE24" s="71" t="s">
        <v>44</v>
      </c>
      <c r="AF24" s="71" t="s">
        <v>46</v>
      </c>
      <c r="AG24" s="71" t="s">
        <v>46</v>
      </c>
      <c r="AH24" s="71" t="s">
        <v>46</v>
      </c>
      <c r="AI24" s="71" t="s">
        <v>46</v>
      </c>
      <c r="AJ24" s="71" t="s">
        <v>44</v>
      </c>
      <c r="AK24" s="71" t="s">
        <v>45</v>
      </c>
      <c r="AL24" s="71" t="s">
        <v>46</v>
      </c>
      <c r="AM24" s="71" t="s">
        <v>46</v>
      </c>
      <c r="AN24" s="71" t="s">
        <v>46</v>
      </c>
      <c r="AO24" s="71" t="s">
        <v>46</v>
      </c>
      <c r="AP24" s="71" t="s">
        <v>46</v>
      </c>
      <c r="AQ24" s="71" t="s">
        <v>46</v>
      </c>
      <c r="AR24" s="71" t="s">
        <v>46</v>
      </c>
      <c r="AS24" s="71" t="s">
        <v>44</v>
      </c>
      <c r="AT24" s="71" t="s">
        <v>46</v>
      </c>
      <c r="AU24" s="71" t="s">
        <v>46</v>
      </c>
      <c r="AV24" s="71" t="s">
        <v>44</v>
      </c>
      <c r="AW24" s="71" t="s">
        <v>44</v>
      </c>
      <c r="AX24" s="71" t="s">
        <v>45</v>
      </c>
      <c r="AY24" s="71" t="s">
        <v>45</v>
      </c>
      <c r="AZ24" s="71" t="s">
        <v>46</v>
      </c>
      <c r="BA24" s="71" t="s">
        <v>46</v>
      </c>
      <c r="BB24" s="71" t="s">
        <v>46</v>
      </c>
    </row>
    <row r="25" spans="2:54" x14ac:dyDescent="0.35">
      <c r="B25" s="104" t="s">
        <v>192</v>
      </c>
      <c r="C25" s="71" t="s">
        <v>45</v>
      </c>
      <c r="D25" s="71" t="s">
        <v>45</v>
      </c>
      <c r="E25" s="71" t="s">
        <v>46</v>
      </c>
      <c r="F25" s="71" t="s">
        <v>46</v>
      </c>
      <c r="G25" s="71" t="s">
        <v>46</v>
      </c>
      <c r="H25" s="71" t="s">
        <v>45</v>
      </c>
      <c r="I25" s="71" t="s">
        <v>46</v>
      </c>
      <c r="J25" s="71" t="s">
        <v>45</v>
      </c>
      <c r="K25" s="71" t="s">
        <v>46</v>
      </c>
      <c r="L25" s="71" t="s">
        <v>46</v>
      </c>
      <c r="M25" s="71" t="s">
        <v>46</v>
      </c>
      <c r="N25" s="71" t="s">
        <v>45</v>
      </c>
      <c r="O25" s="71" t="s">
        <v>46</v>
      </c>
      <c r="P25" s="71" t="s">
        <v>46</v>
      </c>
      <c r="Q25" s="71" t="s">
        <v>46</v>
      </c>
      <c r="R25" s="71" t="s">
        <v>46</v>
      </c>
      <c r="S25" s="71" t="s">
        <v>46</v>
      </c>
      <c r="T25" s="71" t="s">
        <v>46</v>
      </c>
      <c r="U25" s="71" t="s">
        <v>46</v>
      </c>
      <c r="V25" s="71" t="s">
        <v>45</v>
      </c>
      <c r="W25" s="71" t="s">
        <v>46</v>
      </c>
      <c r="X25" s="71" t="s">
        <v>46</v>
      </c>
      <c r="Y25" s="71" t="s">
        <v>46</v>
      </c>
      <c r="Z25" s="71" t="s">
        <v>46</v>
      </c>
      <c r="AA25" s="71" t="s">
        <v>46</v>
      </c>
      <c r="AB25" s="71" t="s">
        <v>45</v>
      </c>
      <c r="AC25" s="71" t="s">
        <v>44</v>
      </c>
      <c r="AD25" s="71" t="s">
        <v>46</v>
      </c>
      <c r="AE25" s="71" t="s">
        <v>46</v>
      </c>
      <c r="AF25" s="71" t="s">
        <v>46</v>
      </c>
      <c r="AG25" s="71" t="s">
        <v>45</v>
      </c>
      <c r="AH25" s="71" t="s">
        <v>46</v>
      </c>
      <c r="AI25" s="71" t="s">
        <v>46</v>
      </c>
      <c r="AJ25" s="71" t="s">
        <v>46</v>
      </c>
      <c r="AK25" s="71" t="s">
        <v>46</v>
      </c>
      <c r="AL25" s="71" t="s">
        <v>46</v>
      </c>
      <c r="AM25" s="71" t="s">
        <v>46</v>
      </c>
      <c r="AN25" s="71" t="s">
        <v>46</v>
      </c>
      <c r="AO25" s="71" t="s">
        <v>46</v>
      </c>
      <c r="AP25" s="71" t="s">
        <v>46</v>
      </c>
      <c r="AQ25" s="71" t="s">
        <v>46</v>
      </c>
      <c r="AR25" s="71" t="s">
        <v>46</v>
      </c>
      <c r="AS25" s="71" t="s">
        <v>46</v>
      </c>
      <c r="AT25" s="71" t="s">
        <v>46</v>
      </c>
      <c r="AU25" s="71" t="s">
        <v>46</v>
      </c>
      <c r="AV25" s="71" t="s">
        <v>46</v>
      </c>
      <c r="AW25" s="71" t="s">
        <v>46</v>
      </c>
      <c r="AX25" s="71" t="s">
        <v>46</v>
      </c>
      <c r="AY25" s="71" t="s">
        <v>46</v>
      </c>
      <c r="AZ25" s="71" t="s">
        <v>46</v>
      </c>
      <c r="BA25" s="71" t="s">
        <v>45</v>
      </c>
      <c r="BB25" s="71" t="s">
        <v>46</v>
      </c>
    </row>
    <row r="26" spans="2:54" x14ac:dyDescent="0.35">
      <c r="B26" s="107" t="s">
        <v>193</v>
      </c>
      <c r="C26" s="71" t="s">
        <v>45</v>
      </c>
      <c r="D26" s="71" t="s">
        <v>46</v>
      </c>
      <c r="E26" s="71" t="s">
        <v>46</v>
      </c>
      <c r="F26" s="71" t="s">
        <v>46</v>
      </c>
      <c r="G26" s="71" t="s">
        <v>46</v>
      </c>
      <c r="H26" s="71" t="s">
        <v>46</v>
      </c>
      <c r="I26" s="71" t="s">
        <v>46</v>
      </c>
      <c r="J26" s="71" t="s">
        <v>45</v>
      </c>
      <c r="K26" s="71" t="s">
        <v>46</v>
      </c>
      <c r="L26" s="71" t="s">
        <v>46</v>
      </c>
      <c r="M26" s="71" t="s">
        <v>45</v>
      </c>
      <c r="N26" s="71" t="s">
        <v>45</v>
      </c>
      <c r="O26" s="71" t="s">
        <v>46</v>
      </c>
      <c r="P26" s="71" t="s">
        <v>46</v>
      </c>
      <c r="Q26" s="71" t="s">
        <v>46</v>
      </c>
      <c r="R26" s="71" t="s">
        <v>45</v>
      </c>
      <c r="S26" s="71" t="s">
        <v>46</v>
      </c>
      <c r="T26" s="71" t="s">
        <v>46</v>
      </c>
      <c r="U26" s="71" t="s">
        <v>46</v>
      </c>
      <c r="V26" s="71" t="s">
        <v>46</v>
      </c>
      <c r="W26" s="71" t="s">
        <v>46</v>
      </c>
      <c r="X26" s="71" t="s">
        <v>46</v>
      </c>
      <c r="Y26" s="71" t="s">
        <v>46</v>
      </c>
      <c r="Z26" s="71" t="s">
        <v>45</v>
      </c>
      <c r="AA26" s="71" t="s">
        <v>46</v>
      </c>
      <c r="AB26" s="71" t="s">
        <v>46</v>
      </c>
      <c r="AC26" s="71" t="s">
        <v>46</v>
      </c>
      <c r="AD26" s="71" t="s">
        <v>46</v>
      </c>
      <c r="AE26" s="71" t="s">
        <v>45</v>
      </c>
      <c r="AF26" s="71" t="s">
        <v>46</v>
      </c>
      <c r="AG26" s="71" t="s">
        <v>46</v>
      </c>
      <c r="AH26" s="71" t="s">
        <v>46</v>
      </c>
      <c r="AI26" s="71" t="s">
        <v>46</v>
      </c>
      <c r="AJ26" s="71" t="s">
        <v>46</v>
      </c>
      <c r="AK26" s="71" t="s">
        <v>46</v>
      </c>
      <c r="AL26" s="71" t="s">
        <v>46</v>
      </c>
      <c r="AM26" s="71" t="s">
        <v>46</v>
      </c>
      <c r="AN26" s="71" t="s">
        <v>46</v>
      </c>
      <c r="AO26" s="71" t="s">
        <v>46</v>
      </c>
      <c r="AP26" s="71" t="s">
        <v>46</v>
      </c>
      <c r="AQ26" s="71" t="s">
        <v>46</v>
      </c>
      <c r="AR26" s="71" t="s">
        <v>46</v>
      </c>
      <c r="AS26" s="71" t="s">
        <v>46</v>
      </c>
      <c r="AT26" s="71" t="s">
        <v>46</v>
      </c>
      <c r="AU26" s="71" t="s">
        <v>46</v>
      </c>
      <c r="AV26" s="71" t="s">
        <v>46</v>
      </c>
      <c r="AW26" s="71" t="s">
        <v>46</v>
      </c>
      <c r="AX26" s="71" t="s">
        <v>46</v>
      </c>
      <c r="AY26" s="71" t="s">
        <v>46</v>
      </c>
      <c r="AZ26" s="71" t="s">
        <v>46</v>
      </c>
      <c r="BA26" s="71" t="s">
        <v>46</v>
      </c>
      <c r="BB26" s="71" t="s">
        <v>46</v>
      </c>
    </row>
    <row r="27" spans="2:54" x14ac:dyDescent="0.35">
      <c r="B27" s="107" t="s">
        <v>194</v>
      </c>
      <c r="C27" s="71" t="s">
        <v>46</v>
      </c>
      <c r="D27" s="71" t="s">
        <v>46</v>
      </c>
      <c r="E27" s="71" t="s">
        <v>45</v>
      </c>
      <c r="F27" s="71" t="s">
        <v>46</v>
      </c>
      <c r="G27" s="71" t="s">
        <v>46</v>
      </c>
      <c r="H27" s="71" t="s">
        <v>46</v>
      </c>
      <c r="I27" s="71" t="s">
        <v>46</v>
      </c>
      <c r="J27" s="71" t="s">
        <v>46</v>
      </c>
      <c r="K27" s="71" t="s">
        <v>46</v>
      </c>
      <c r="L27" s="71" t="s">
        <v>46</v>
      </c>
      <c r="M27" s="71" t="s">
        <v>46</v>
      </c>
      <c r="N27" s="71" t="s">
        <v>46</v>
      </c>
      <c r="O27" s="71" t="s">
        <v>46</v>
      </c>
      <c r="P27" s="71" t="s">
        <v>46</v>
      </c>
      <c r="Q27" s="71" t="s">
        <v>46</v>
      </c>
      <c r="R27" s="71" t="s">
        <v>45</v>
      </c>
      <c r="S27" s="71" t="s">
        <v>46</v>
      </c>
      <c r="T27" s="71" t="s">
        <v>46</v>
      </c>
      <c r="U27" s="71" t="s">
        <v>46</v>
      </c>
      <c r="V27" s="71" t="s">
        <v>46</v>
      </c>
      <c r="W27" s="71" t="s">
        <v>46</v>
      </c>
      <c r="X27" s="71" t="s">
        <v>46</v>
      </c>
      <c r="Y27" s="71" t="s">
        <v>46</v>
      </c>
      <c r="Z27" s="71" t="s">
        <v>46</v>
      </c>
      <c r="AA27" s="71" t="s">
        <v>46</v>
      </c>
      <c r="AB27" s="71" t="s">
        <v>45</v>
      </c>
      <c r="AC27" s="71" t="s">
        <v>44</v>
      </c>
      <c r="AD27" s="71" t="s">
        <v>46</v>
      </c>
      <c r="AE27" s="71" t="s">
        <v>45</v>
      </c>
      <c r="AF27" s="71" t="s">
        <v>46</v>
      </c>
      <c r="AG27" s="71" t="s">
        <v>46</v>
      </c>
      <c r="AH27" s="71" t="s">
        <v>46</v>
      </c>
      <c r="AI27" s="71" t="s">
        <v>46</v>
      </c>
      <c r="AJ27" s="71" t="s">
        <v>46</v>
      </c>
      <c r="AK27" s="71" t="s">
        <v>46</v>
      </c>
      <c r="AL27" s="71" t="s">
        <v>46</v>
      </c>
      <c r="AM27" s="71" t="s">
        <v>46</v>
      </c>
      <c r="AN27" s="71" t="s">
        <v>45</v>
      </c>
      <c r="AO27" s="71" t="s">
        <v>46</v>
      </c>
      <c r="AP27" s="71" t="s">
        <v>46</v>
      </c>
      <c r="AQ27" s="71" t="s">
        <v>46</v>
      </c>
      <c r="AR27" s="71" t="s">
        <v>46</v>
      </c>
      <c r="AS27" s="71" t="s">
        <v>46</v>
      </c>
      <c r="AT27" s="71" t="s">
        <v>46</v>
      </c>
      <c r="AU27" s="71" t="s">
        <v>46</v>
      </c>
      <c r="AV27" s="71" t="s">
        <v>46</v>
      </c>
      <c r="AW27" s="71" t="s">
        <v>46</v>
      </c>
      <c r="AX27" s="71" t="s">
        <v>46</v>
      </c>
      <c r="AY27" s="71" t="s">
        <v>46</v>
      </c>
      <c r="AZ27" s="71" t="s">
        <v>46</v>
      </c>
      <c r="BA27" s="71" t="s">
        <v>46</v>
      </c>
      <c r="BB27" s="71" t="s">
        <v>46</v>
      </c>
    </row>
    <row r="28" spans="2:54" x14ac:dyDescent="0.35">
      <c r="B28" s="104" t="s">
        <v>195</v>
      </c>
      <c r="C28" s="71" t="s">
        <v>44</v>
      </c>
      <c r="D28" s="71" t="s">
        <v>44</v>
      </c>
      <c r="E28" s="71" t="s">
        <v>46</v>
      </c>
      <c r="F28" s="71" t="s">
        <v>46</v>
      </c>
      <c r="G28" s="71" t="s">
        <v>46</v>
      </c>
      <c r="H28" s="71" t="s">
        <v>44</v>
      </c>
      <c r="I28" s="71" t="s">
        <v>46</v>
      </c>
      <c r="J28" s="71" t="s">
        <v>45</v>
      </c>
      <c r="K28" s="71" t="s">
        <v>46</v>
      </c>
      <c r="L28" s="71" t="s">
        <v>46</v>
      </c>
      <c r="M28" s="71" t="s">
        <v>46</v>
      </c>
      <c r="N28" s="71" t="s">
        <v>45</v>
      </c>
      <c r="O28" s="71" t="s">
        <v>46</v>
      </c>
      <c r="P28" s="71" t="s">
        <v>46</v>
      </c>
      <c r="Q28" s="71" t="s">
        <v>46</v>
      </c>
      <c r="R28" s="71" t="s">
        <v>46</v>
      </c>
      <c r="S28" s="71" t="s">
        <v>46</v>
      </c>
      <c r="T28" s="71" t="s">
        <v>46</v>
      </c>
      <c r="U28" s="71" t="s">
        <v>46</v>
      </c>
      <c r="V28" s="71" t="s">
        <v>44</v>
      </c>
      <c r="W28" s="71" t="s">
        <v>46</v>
      </c>
      <c r="X28" s="71" t="s">
        <v>46</v>
      </c>
      <c r="Y28" s="71" t="s">
        <v>46</v>
      </c>
      <c r="Z28" s="71" t="s">
        <v>46</v>
      </c>
      <c r="AA28" s="71" t="s">
        <v>46</v>
      </c>
      <c r="AB28" s="71" t="s">
        <v>45</v>
      </c>
      <c r="AC28" s="71" t="s">
        <v>44</v>
      </c>
      <c r="AD28" s="71" t="s">
        <v>44</v>
      </c>
      <c r="AE28" s="71" t="s">
        <v>46</v>
      </c>
      <c r="AF28" s="71" t="s">
        <v>46</v>
      </c>
      <c r="AG28" s="71" t="s">
        <v>45</v>
      </c>
      <c r="AH28" s="71" t="s">
        <v>46</v>
      </c>
      <c r="AI28" s="71" t="s">
        <v>46</v>
      </c>
      <c r="AJ28" s="71" t="s">
        <v>46</v>
      </c>
      <c r="AK28" s="71" t="s">
        <v>45</v>
      </c>
      <c r="AL28" s="71" t="s">
        <v>46</v>
      </c>
      <c r="AM28" s="71" t="s">
        <v>46</v>
      </c>
      <c r="AN28" s="71" t="s">
        <v>46</v>
      </c>
      <c r="AO28" s="71" t="s">
        <v>46</v>
      </c>
      <c r="AP28" s="71" t="s">
        <v>44</v>
      </c>
      <c r="AQ28" s="71" t="s">
        <v>46</v>
      </c>
      <c r="AR28" s="71" t="s">
        <v>46</v>
      </c>
      <c r="AS28" s="71" t="s">
        <v>46</v>
      </c>
      <c r="AT28" s="71" t="s">
        <v>46</v>
      </c>
      <c r="AU28" s="71" t="s">
        <v>46</v>
      </c>
      <c r="AV28" s="71" t="s">
        <v>46</v>
      </c>
      <c r="AW28" s="71" t="s">
        <v>45</v>
      </c>
      <c r="AX28" s="71" t="s">
        <v>46</v>
      </c>
      <c r="AY28" s="71" t="s">
        <v>46</v>
      </c>
      <c r="AZ28" s="71" t="s">
        <v>46</v>
      </c>
      <c r="BA28" s="71" t="s">
        <v>45</v>
      </c>
      <c r="BB28" s="71" t="s">
        <v>46</v>
      </c>
    </row>
    <row r="29" spans="2:54" x14ac:dyDescent="0.35">
      <c r="B29" s="107" t="s">
        <v>196</v>
      </c>
      <c r="C29" s="71" t="s">
        <v>45</v>
      </c>
      <c r="D29" s="71" t="s">
        <v>44</v>
      </c>
      <c r="E29" s="71" t="s">
        <v>46</v>
      </c>
      <c r="F29" s="71" t="s">
        <v>44</v>
      </c>
      <c r="G29" s="71" t="s">
        <v>46</v>
      </c>
      <c r="H29" s="71" t="s">
        <v>44</v>
      </c>
      <c r="I29" s="71" t="s">
        <v>46</v>
      </c>
      <c r="J29" s="71" t="s">
        <v>46</v>
      </c>
      <c r="K29" s="71" t="s">
        <v>46</v>
      </c>
      <c r="L29" s="71" t="s">
        <v>46</v>
      </c>
      <c r="M29" s="71" t="s">
        <v>46</v>
      </c>
      <c r="N29" s="71" t="s">
        <v>46</v>
      </c>
      <c r="O29" s="71" t="s">
        <v>46</v>
      </c>
      <c r="P29" s="71" t="s">
        <v>46</v>
      </c>
      <c r="Q29" s="71" t="s">
        <v>44</v>
      </c>
      <c r="R29" s="108" t="s">
        <v>44</v>
      </c>
      <c r="S29" s="71" t="s">
        <v>44</v>
      </c>
      <c r="T29" s="71" t="s">
        <v>46</v>
      </c>
      <c r="U29" s="71" t="s">
        <v>46</v>
      </c>
      <c r="V29" s="71" t="s">
        <v>44</v>
      </c>
      <c r="W29" s="71" t="s">
        <v>46</v>
      </c>
      <c r="X29" s="71" t="s">
        <v>46</v>
      </c>
      <c r="Y29" s="71" t="s">
        <v>46</v>
      </c>
      <c r="Z29" s="71" t="s">
        <v>46</v>
      </c>
      <c r="AA29" s="71" t="s">
        <v>46</v>
      </c>
      <c r="AB29" s="71" t="s">
        <v>45</v>
      </c>
      <c r="AC29" s="71" t="s">
        <v>44</v>
      </c>
      <c r="AD29" s="71" t="s">
        <v>46</v>
      </c>
      <c r="AE29" s="71" t="s">
        <v>46</v>
      </c>
      <c r="AF29" s="71" t="s">
        <v>46</v>
      </c>
      <c r="AG29" s="71" t="s">
        <v>46</v>
      </c>
      <c r="AH29" s="71" t="s">
        <v>46</v>
      </c>
      <c r="AI29" s="71" t="s">
        <v>46</v>
      </c>
      <c r="AJ29" s="71" t="s">
        <v>44</v>
      </c>
      <c r="AK29" s="71" t="s">
        <v>44</v>
      </c>
      <c r="AL29" s="71" t="s">
        <v>46</v>
      </c>
      <c r="AM29" s="71" t="s">
        <v>46</v>
      </c>
      <c r="AN29" s="71" t="s">
        <v>44</v>
      </c>
      <c r="AO29" s="71" t="s">
        <v>44</v>
      </c>
      <c r="AP29" s="71" t="s">
        <v>44</v>
      </c>
      <c r="AQ29" s="71" t="s">
        <v>44</v>
      </c>
      <c r="AR29" s="71" t="s">
        <v>44</v>
      </c>
      <c r="AS29" s="71" t="s">
        <v>46</v>
      </c>
      <c r="AT29" s="71" t="s">
        <v>44</v>
      </c>
      <c r="AU29" s="71" t="s">
        <v>45</v>
      </c>
      <c r="AV29" s="71" t="s">
        <v>44</v>
      </c>
      <c r="AW29" s="71" t="s">
        <v>45</v>
      </c>
      <c r="AX29" s="71" t="s">
        <v>46</v>
      </c>
      <c r="AY29" s="71" t="s">
        <v>46</v>
      </c>
      <c r="AZ29" s="71" t="s">
        <v>46</v>
      </c>
      <c r="BA29" s="71" t="s">
        <v>46</v>
      </c>
      <c r="BB29" s="71" t="s">
        <v>46</v>
      </c>
    </row>
    <row r="30" spans="2:54" x14ac:dyDescent="0.35">
      <c r="B30" s="104" t="s">
        <v>197</v>
      </c>
      <c r="C30" s="71" t="s">
        <v>44</v>
      </c>
      <c r="D30" s="71" t="s">
        <v>44</v>
      </c>
      <c r="E30" s="71" t="s">
        <v>44</v>
      </c>
      <c r="F30" s="71" t="s">
        <v>44</v>
      </c>
      <c r="G30" s="71" t="s">
        <v>44</v>
      </c>
      <c r="H30" s="71" t="s">
        <v>44</v>
      </c>
      <c r="I30" s="71" t="s">
        <v>45</v>
      </c>
      <c r="J30" s="71" t="s">
        <v>46</v>
      </c>
      <c r="K30" s="71" t="s">
        <v>46</v>
      </c>
      <c r="L30" s="71" t="s">
        <v>46</v>
      </c>
      <c r="M30" s="71" t="s">
        <v>46</v>
      </c>
      <c r="N30" s="71" t="s">
        <v>46</v>
      </c>
      <c r="O30" s="71" t="s">
        <v>46</v>
      </c>
      <c r="P30" s="71" t="s">
        <v>45</v>
      </c>
      <c r="Q30" s="71" t="s">
        <v>46</v>
      </c>
      <c r="R30" s="108" t="s">
        <v>44</v>
      </c>
      <c r="S30" s="71" t="s">
        <v>44</v>
      </c>
      <c r="T30" s="71" t="s">
        <v>44</v>
      </c>
      <c r="U30" s="71" t="s">
        <v>45</v>
      </c>
      <c r="V30" s="71" t="s">
        <v>44</v>
      </c>
      <c r="W30" s="71" t="s">
        <v>46</v>
      </c>
      <c r="X30" s="71" t="s">
        <v>46</v>
      </c>
      <c r="Y30" s="71" t="s">
        <v>46</v>
      </c>
      <c r="Z30" s="71" t="s">
        <v>46</v>
      </c>
      <c r="AA30" s="71" t="s">
        <v>46</v>
      </c>
      <c r="AB30" s="71" t="s">
        <v>44</v>
      </c>
      <c r="AC30" s="71" t="s">
        <v>46</v>
      </c>
      <c r="AD30" s="71" t="s">
        <v>44</v>
      </c>
      <c r="AE30" s="71" t="s">
        <v>44</v>
      </c>
      <c r="AF30" s="71" t="s">
        <v>46</v>
      </c>
      <c r="AG30" s="71" t="s">
        <v>46</v>
      </c>
      <c r="AH30" s="71" t="s">
        <v>46</v>
      </c>
      <c r="AI30" s="71" t="s">
        <v>46</v>
      </c>
      <c r="AJ30" s="71" t="s">
        <v>44</v>
      </c>
      <c r="AK30" s="71" t="s">
        <v>44</v>
      </c>
      <c r="AL30" s="71" t="s">
        <v>46</v>
      </c>
      <c r="AM30" s="71" t="s">
        <v>46</v>
      </c>
      <c r="AN30" s="71" t="s">
        <v>46</v>
      </c>
      <c r="AO30" s="71" t="s">
        <v>46</v>
      </c>
      <c r="AP30" s="71" t="s">
        <v>46</v>
      </c>
      <c r="AQ30" s="71" t="s">
        <v>46</v>
      </c>
      <c r="AR30" s="71" t="s">
        <v>46</v>
      </c>
      <c r="AS30" s="71" t="s">
        <v>46</v>
      </c>
      <c r="AT30" s="71" t="s">
        <v>46</v>
      </c>
      <c r="AU30" s="71" t="s">
        <v>46</v>
      </c>
      <c r="AV30" s="71" t="s">
        <v>46</v>
      </c>
      <c r="AW30" s="71" t="s">
        <v>46</v>
      </c>
      <c r="AX30" s="71" t="s">
        <v>46</v>
      </c>
      <c r="AY30" s="71" t="s">
        <v>46</v>
      </c>
      <c r="AZ30" s="71" t="s">
        <v>46</v>
      </c>
      <c r="BA30" s="71" t="s">
        <v>46</v>
      </c>
      <c r="BB30" s="71" t="s">
        <v>46</v>
      </c>
    </row>
    <row r="31" spans="2:54" x14ac:dyDescent="0.35">
      <c r="B31" s="104" t="s">
        <v>198</v>
      </c>
      <c r="C31" s="71" t="s">
        <v>45</v>
      </c>
      <c r="D31" s="71" t="s">
        <v>46</v>
      </c>
      <c r="E31" s="71" t="s">
        <v>46</v>
      </c>
      <c r="F31" s="71" t="s">
        <v>44</v>
      </c>
      <c r="G31" s="71" t="s">
        <v>44</v>
      </c>
      <c r="H31" s="71" t="s">
        <v>45</v>
      </c>
      <c r="I31" s="71" t="s">
        <v>46</v>
      </c>
      <c r="J31" s="71" t="s">
        <v>46</v>
      </c>
      <c r="K31" s="71" t="s">
        <v>46</v>
      </c>
      <c r="L31" s="71" t="s">
        <v>45</v>
      </c>
      <c r="M31" s="71" t="s">
        <v>46</v>
      </c>
      <c r="N31" s="71" t="s">
        <v>46</v>
      </c>
      <c r="O31" s="71" t="s">
        <v>46</v>
      </c>
      <c r="P31" s="71" t="s">
        <v>46</v>
      </c>
      <c r="Q31" s="71" t="s">
        <v>46</v>
      </c>
      <c r="R31" s="71" t="s">
        <v>45</v>
      </c>
      <c r="S31" s="71" t="s">
        <v>46</v>
      </c>
      <c r="T31" s="71" t="s">
        <v>44</v>
      </c>
      <c r="U31" s="71" t="s">
        <v>46</v>
      </c>
      <c r="V31" s="71" t="s">
        <v>45</v>
      </c>
      <c r="W31" s="71" t="s">
        <v>46</v>
      </c>
      <c r="X31" s="71" t="s">
        <v>46</v>
      </c>
      <c r="Y31" s="71" t="s">
        <v>45</v>
      </c>
      <c r="Z31" s="71" t="s">
        <v>46</v>
      </c>
      <c r="AA31" s="71" t="s">
        <v>46</v>
      </c>
      <c r="AB31" s="71" t="s">
        <v>45</v>
      </c>
      <c r="AC31" s="71" t="s">
        <v>46</v>
      </c>
      <c r="AD31" s="71" t="s">
        <v>46</v>
      </c>
      <c r="AE31" s="71" t="s">
        <v>45</v>
      </c>
      <c r="AF31" s="71" t="s">
        <v>46</v>
      </c>
      <c r="AG31" s="71" t="s">
        <v>45</v>
      </c>
      <c r="AH31" s="71" t="s">
        <v>46</v>
      </c>
      <c r="AI31" s="71" t="s">
        <v>46</v>
      </c>
      <c r="AJ31" s="71" t="s">
        <v>44</v>
      </c>
      <c r="AK31" s="71" t="s">
        <v>46</v>
      </c>
      <c r="AL31" s="71" t="s">
        <v>46</v>
      </c>
      <c r="AM31" s="71" t="s">
        <v>46</v>
      </c>
      <c r="AN31" s="71" t="s">
        <v>44</v>
      </c>
      <c r="AO31" s="71" t="s">
        <v>45</v>
      </c>
      <c r="AP31" s="71" t="s">
        <v>45</v>
      </c>
      <c r="AQ31" s="71" t="s">
        <v>46</v>
      </c>
      <c r="AR31" s="71" t="s">
        <v>46</v>
      </c>
      <c r="AS31" s="71" t="s">
        <v>46</v>
      </c>
      <c r="AT31" s="71" t="s">
        <v>46</v>
      </c>
      <c r="AU31" s="71" t="s">
        <v>46</v>
      </c>
      <c r="AV31" s="71" t="s">
        <v>46</v>
      </c>
      <c r="AW31" s="71" t="s">
        <v>46</v>
      </c>
      <c r="AX31" s="71" t="s">
        <v>46</v>
      </c>
      <c r="AY31" s="71" t="s">
        <v>46</v>
      </c>
      <c r="AZ31" s="71" t="s">
        <v>46</v>
      </c>
      <c r="BA31" s="71" t="s">
        <v>45</v>
      </c>
      <c r="BB31" s="71" t="s">
        <v>46</v>
      </c>
    </row>
    <row r="32" spans="2:54" x14ac:dyDescent="0.35">
      <c r="B32" s="107" t="s">
        <v>199</v>
      </c>
      <c r="C32" s="71" t="s">
        <v>46</v>
      </c>
      <c r="D32" s="71" t="s">
        <v>46</v>
      </c>
      <c r="E32" s="71" t="s">
        <v>46</v>
      </c>
      <c r="F32" s="71" t="s">
        <v>45</v>
      </c>
      <c r="G32" s="71" t="s">
        <v>44</v>
      </c>
      <c r="H32" s="71" t="s">
        <v>45</v>
      </c>
      <c r="I32" s="71" t="s">
        <v>45</v>
      </c>
      <c r="J32" s="71" t="s">
        <v>45</v>
      </c>
      <c r="K32" s="71" t="s">
        <v>45</v>
      </c>
      <c r="L32" s="71" t="s">
        <v>46</v>
      </c>
      <c r="M32" s="71" t="s">
        <v>45</v>
      </c>
      <c r="N32" s="71" t="s">
        <v>45</v>
      </c>
      <c r="O32" s="71" t="s">
        <v>45</v>
      </c>
      <c r="P32" s="71" t="s">
        <v>45</v>
      </c>
      <c r="Q32" s="71" t="s">
        <v>46</v>
      </c>
      <c r="R32" s="108" t="s">
        <v>45</v>
      </c>
      <c r="S32" s="71" t="s">
        <v>45</v>
      </c>
      <c r="T32" s="71" t="s">
        <v>44</v>
      </c>
      <c r="U32" s="71" t="s">
        <v>45</v>
      </c>
      <c r="V32" s="71" t="s">
        <v>45</v>
      </c>
      <c r="W32" s="71" t="s">
        <v>46</v>
      </c>
      <c r="X32" s="71" t="s">
        <v>46</v>
      </c>
      <c r="Y32" s="71" t="s">
        <v>46</v>
      </c>
      <c r="Z32" s="71" t="s">
        <v>45</v>
      </c>
      <c r="AA32" s="71" t="s">
        <v>46</v>
      </c>
      <c r="AB32" s="71" t="s">
        <v>45</v>
      </c>
      <c r="AC32" s="71" t="s">
        <v>46</v>
      </c>
      <c r="AD32" s="71" t="s">
        <v>46</v>
      </c>
      <c r="AE32" s="71" t="s">
        <v>44</v>
      </c>
      <c r="AF32" s="71" t="s">
        <v>46</v>
      </c>
      <c r="AG32" s="71" t="s">
        <v>45</v>
      </c>
      <c r="AH32" s="71" t="s">
        <v>46</v>
      </c>
      <c r="AI32" s="71" t="s">
        <v>46</v>
      </c>
      <c r="AJ32" s="71" t="s">
        <v>46</v>
      </c>
      <c r="AK32" s="71" t="s">
        <v>46</v>
      </c>
      <c r="AL32" s="71" t="s">
        <v>46</v>
      </c>
      <c r="AM32" s="71" t="s">
        <v>46</v>
      </c>
      <c r="AN32" s="71" t="s">
        <v>46</v>
      </c>
      <c r="AO32" s="71" t="s">
        <v>46</v>
      </c>
      <c r="AP32" s="71" t="s">
        <v>46</v>
      </c>
      <c r="AQ32" s="71" t="s">
        <v>46</v>
      </c>
      <c r="AR32" s="71" t="s">
        <v>46</v>
      </c>
      <c r="AS32" s="71" t="s">
        <v>46</v>
      </c>
      <c r="AT32" s="71" t="s">
        <v>46</v>
      </c>
      <c r="AU32" s="71" t="s">
        <v>46</v>
      </c>
      <c r="AV32" s="71" t="s">
        <v>46</v>
      </c>
      <c r="AW32" s="71" t="s">
        <v>46</v>
      </c>
      <c r="AX32" s="71" t="s">
        <v>46</v>
      </c>
      <c r="AY32" s="71" t="s">
        <v>46</v>
      </c>
      <c r="AZ32" s="71" t="s">
        <v>46</v>
      </c>
      <c r="BA32" s="71" t="s">
        <v>45</v>
      </c>
      <c r="BB32" s="71" t="s">
        <v>46</v>
      </c>
    </row>
    <row r="33" spans="2:54" x14ac:dyDescent="0.35">
      <c r="B33" s="107" t="s">
        <v>200</v>
      </c>
      <c r="C33" s="71" t="s">
        <v>44</v>
      </c>
      <c r="D33" s="71" t="s">
        <v>46</v>
      </c>
      <c r="E33" s="71" t="s">
        <v>45</v>
      </c>
      <c r="F33" s="71" t="s">
        <v>44</v>
      </c>
      <c r="G33" s="71" t="s">
        <v>44</v>
      </c>
      <c r="H33" s="71" t="s">
        <v>44</v>
      </c>
      <c r="I33" s="71" t="s">
        <v>44</v>
      </c>
      <c r="J33" s="71" t="s">
        <v>46</v>
      </c>
      <c r="K33" s="71" t="s">
        <v>46</v>
      </c>
      <c r="L33" s="71" t="s">
        <v>46</v>
      </c>
      <c r="M33" s="71" t="s">
        <v>46</v>
      </c>
      <c r="N33" s="71" t="s">
        <v>46</v>
      </c>
      <c r="O33" s="71" t="s">
        <v>46</v>
      </c>
      <c r="P33" s="71" t="s">
        <v>46</v>
      </c>
      <c r="Q33" s="71" t="s">
        <v>46</v>
      </c>
      <c r="R33" s="108" t="s">
        <v>45</v>
      </c>
      <c r="S33" s="71" t="s">
        <v>46</v>
      </c>
      <c r="T33" s="71" t="s">
        <v>44</v>
      </c>
      <c r="U33" s="71" t="s">
        <v>44</v>
      </c>
      <c r="V33" s="71" t="s">
        <v>44</v>
      </c>
      <c r="W33" s="71" t="s">
        <v>44</v>
      </c>
      <c r="X33" s="71" t="s">
        <v>46</v>
      </c>
      <c r="Y33" s="71" t="s">
        <v>46</v>
      </c>
      <c r="Z33" s="71" t="s">
        <v>46</v>
      </c>
      <c r="AA33" s="71" t="s">
        <v>46</v>
      </c>
      <c r="AB33" s="71" t="s">
        <v>45</v>
      </c>
      <c r="AC33" s="71" t="s">
        <v>46</v>
      </c>
      <c r="AD33" s="71" t="s">
        <v>46</v>
      </c>
      <c r="AE33" s="71" t="s">
        <v>44</v>
      </c>
      <c r="AF33" s="71" t="s">
        <v>44</v>
      </c>
      <c r="AG33" s="71" t="s">
        <v>44</v>
      </c>
      <c r="AH33" s="71" t="s">
        <v>46</v>
      </c>
      <c r="AI33" s="71" t="s">
        <v>46</v>
      </c>
      <c r="AJ33" s="71" t="s">
        <v>44</v>
      </c>
      <c r="AK33" s="71" t="s">
        <v>46</v>
      </c>
      <c r="AL33" s="71" t="s">
        <v>46</v>
      </c>
      <c r="AM33" s="71" t="s">
        <v>46</v>
      </c>
      <c r="AN33" s="71" t="s">
        <v>46</v>
      </c>
      <c r="AO33" s="71" t="s">
        <v>46</v>
      </c>
      <c r="AP33" s="71" t="s">
        <v>46</v>
      </c>
      <c r="AQ33" s="71" t="s">
        <v>46</v>
      </c>
      <c r="AR33" s="71" t="s">
        <v>46</v>
      </c>
      <c r="AS33" s="71" t="s">
        <v>46</v>
      </c>
      <c r="AT33" s="71" t="s">
        <v>46</v>
      </c>
      <c r="AU33" s="71" t="s">
        <v>46</v>
      </c>
      <c r="AV33" s="71" t="s">
        <v>46</v>
      </c>
      <c r="AW33" s="71" t="s">
        <v>46</v>
      </c>
      <c r="AX33" s="71" t="s">
        <v>46</v>
      </c>
      <c r="AY33" s="71" t="s">
        <v>46</v>
      </c>
      <c r="AZ33" s="71" t="s">
        <v>46</v>
      </c>
      <c r="BA33" s="71" t="s">
        <v>44</v>
      </c>
      <c r="BB33" s="71" t="s">
        <v>46</v>
      </c>
    </row>
    <row r="34" spans="2:54" x14ac:dyDescent="0.35">
      <c r="B34" s="107" t="s">
        <v>201</v>
      </c>
      <c r="C34" s="71" t="s">
        <v>44</v>
      </c>
      <c r="D34" s="71" t="s">
        <v>44</v>
      </c>
      <c r="E34" s="71" t="s">
        <v>46</v>
      </c>
      <c r="F34" s="71" t="s">
        <v>44</v>
      </c>
      <c r="G34" s="71" t="s">
        <v>46</v>
      </c>
      <c r="H34" s="71" t="s">
        <v>44</v>
      </c>
      <c r="I34" s="71" t="s">
        <v>46</v>
      </c>
      <c r="J34" s="71" t="s">
        <v>46</v>
      </c>
      <c r="K34" s="71" t="s">
        <v>46</v>
      </c>
      <c r="L34" s="71" t="s">
        <v>46</v>
      </c>
      <c r="M34" s="71" t="s">
        <v>45</v>
      </c>
      <c r="N34" s="71" t="s">
        <v>46</v>
      </c>
      <c r="O34" s="71" t="s">
        <v>46</v>
      </c>
      <c r="P34" s="71" t="s">
        <v>45</v>
      </c>
      <c r="Q34" s="71" t="s">
        <v>46</v>
      </c>
      <c r="R34" s="71" t="s">
        <v>45</v>
      </c>
      <c r="S34" s="71" t="s">
        <v>46</v>
      </c>
      <c r="T34" s="71" t="s">
        <v>46</v>
      </c>
      <c r="U34" s="71" t="s">
        <v>46</v>
      </c>
      <c r="V34" s="71" t="s">
        <v>44</v>
      </c>
      <c r="W34" s="71" t="s">
        <v>45</v>
      </c>
      <c r="X34" s="71" t="s">
        <v>44</v>
      </c>
      <c r="Y34" s="71" t="s">
        <v>46</v>
      </c>
      <c r="Z34" s="71" t="s">
        <v>46</v>
      </c>
      <c r="AA34" s="71" t="s">
        <v>46</v>
      </c>
      <c r="AB34" s="71" t="s">
        <v>45</v>
      </c>
      <c r="AC34" s="71" t="s">
        <v>46</v>
      </c>
      <c r="AD34" s="71" t="s">
        <v>46</v>
      </c>
      <c r="AE34" s="71" t="s">
        <v>45</v>
      </c>
      <c r="AF34" s="71" t="s">
        <v>46</v>
      </c>
      <c r="AG34" s="71" t="s">
        <v>46</v>
      </c>
      <c r="AH34" s="71" t="s">
        <v>46</v>
      </c>
      <c r="AI34" s="71" t="s">
        <v>46</v>
      </c>
      <c r="AJ34" s="71" t="s">
        <v>46</v>
      </c>
      <c r="AK34" s="71" t="s">
        <v>46</v>
      </c>
      <c r="AL34" s="71" t="s">
        <v>46</v>
      </c>
      <c r="AM34" s="71" t="s">
        <v>46</v>
      </c>
      <c r="AN34" s="71" t="s">
        <v>46</v>
      </c>
      <c r="AO34" s="71" t="s">
        <v>46</v>
      </c>
      <c r="AP34" s="71" t="s">
        <v>46</v>
      </c>
      <c r="AQ34" s="71" t="s">
        <v>46</v>
      </c>
      <c r="AR34" s="71" t="s">
        <v>46</v>
      </c>
      <c r="AS34" s="71" t="s">
        <v>46</v>
      </c>
      <c r="AT34" s="71" t="s">
        <v>46</v>
      </c>
      <c r="AU34" s="71" t="s">
        <v>44</v>
      </c>
      <c r="AV34" s="71" t="s">
        <v>46</v>
      </c>
      <c r="AW34" s="71" t="s">
        <v>46</v>
      </c>
      <c r="AX34" s="71" t="s">
        <v>46</v>
      </c>
      <c r="AY34" s="71" t="s">
        <v>46</v>
      </c>
      <c r="AZ34" s="71" t="s">
        <v>46</v>
      </c>
      <c r="BA34" s="71" t="s">
        <v>46</v>
      </c>
      <c r="BB34" s="71" t="s">
        <v>46</v>
      </c>
    </row>
    <row r="35" spans="2:54" x14ac:dyDescent="0.35">
      <c r="B35" s="107" t="s">
        <v>202</v>
      </c>
      <c r="C35" s="71" t="s">
        <v>46</v>
      </c>
      <c r="D35" s="71" t="s">
        <v>45</v>
      </c>
      <c r="E35" s="71" t="s">
        <v>46</v>
      </c>
      <c r="F35" s="71" t="s">
        <v>45</v>
      </c>
      <c r="G35" s="71" t="s">
        <v>44</v>
      </c>
      <c r="H35" s="71" t="s">
        <v>45</v>
      </c>
      <c r="I35" s="71" t="s">
        <v>44</v>
      </c>
      <c r="J35" s="71" t="s">
        <v>46</v>
      </c>
      <c r="K35" s="71" t="s">
        <v>46</v>
      </c>
      <c r="L35" s="71" t="s">
        <v>46</v>
      </c>
      <c r="M35" s="71" t="s">
        <v>46</v>
      </c>
      <c r="N35" s="71" t="s">
        <v>46</v>
      </c>
      <c r="O35" s="71" t="s">
        <v>46</v>
      </c>
      <c r="P35" s="71" t="s">
        <v>46</v>
      </c>
      <c r="Q35" s="71" t="s">
        <v>46</v>
      </c>
      <c r="R35" s="71" t="s">
        <v>45</v>
      </c>
      <c r="S35" s="71" t="s">
        <v>45</v>
      </c>
      <c r="T35" s="71" t="s">
        <v>44</v>
      </c>
      <c r="U35" s="71" t="s">
        <v>44</v>
      </c>
      <c r="V35" s="71" t="s">
        <v>45</v>
      </c>
      <c r="W35" s="71" t="s">
        <v>46</v>
      </c>
      <c r="X35" s="71" t="s">
        <v>46</v>
      </c>
      <c r="Y35" s="71" t="s">
        <v>46</v>
      </c>
      <c r="Z35" s="71" t="s">
        <v>46</v>
      </c>
      <c r="AA35" s="71" t="s">
        <v>46</v>
      </c>
      <c r="AB35" s="71" t="s">
        <v>45</v>
      </c>
      <c r="AC35" s="71" t="s">
        <v>44</v>
      </c>
      <c r="AD35" s="71" t="s">
        <v>46</v>
      </c>
      <c r="AE35" s="71" t="s">
        <v>44</v>
      </c>
      <c r="AF35" s="71" t="s">
        <v>46</v>
      </c>
      <c r="AG35" s="71" t="s">
        <v>45</v>
      </c>
      <c r="AH35" s="71" t="s">
        <v>46</v>
      </c>
      <c r="AI35" s="71" t="s">
        <v>46</v>
      </c>
      <c r="AJ35" s="71" t="s">
        <v>46</v>
      </c>
      <c r="AK35" s="71" t="s">
        <v>44</v>
      </c>
      <c r="AL35" s="71" t="s">
        <v>46</v>
      </c>
      <c r="AM35" s="71" t="s">
        <v>46</v>
      </c>
      <c r="AN35" s="71" t="s">
        <v>46</v>
      </c>
      <c r="AO35" s="71" t="s">
        <v>46</v>
      </c>
      <c r="AP35" s="71" t="s">
        <v>46</v>
      </c>
      <c r="AQ35" s="71" t="s">
        <v>46</v>
      </c>
      <c r="AR35" s="71" t="s">
        <v>46</v>
      </c>
      <c r="AS35" s="71" t="s">
        <v>46</v>
      </c>
      <c r="AT35" s="71" t="s">
        <v>46</v>
      </c>
      <c r="AU35" s="71" t="s">
        <v>46</v>
      </c>
      <c r="AV35" s="71" t="s">
        <v>46</v>
      </c>
      <c r="AW35" s="71" t="s">
        <v>46</v>
      </c>
      <c r="AX35" s="71" t="s">
        <v>46</v>
      </c>
      <c r="AY35" s="71" t="s">
        <v>46</v>
      </c>
      <c r="AZ35" s="71" t="s">
        <v>46</v>
      </c>
      <c r="BA35" s="71" t="s">
        <v>45</v>
      </c>
      <c r="BB35" s="71" t="s">
        <v>46</v>
      </c>
    </row>
    <row r="36" spans="2:54" x14ac:dyDescent="0.35">
      <c r="B36" s="107" t="s">
        <v>203</v>
      </c>
      <c r="C36" s="71" t="s">
        <v>44</v>
      </c>
      <c r="D36" s="71" t="s">
        <v>46</v>
      </c>
      <c r="E36" s="71" t="s">
        <v>46</v>
      </c>
      <c r="F36" s="71" t="s">
        <v>44</v>
      </c>
      <c r="G36" s="71" t="s">
        <v>44</v>
      </c>
      <c r="H36" s="71" t="s">
        <v>44</v>
      </c>
      <c r="I36" s="71" t="s">
        <v>46</v>
      </c>
      <c r="J36" s="71" t="s">
        <v>46</v>
      </c>
      <c r="K36" s="71" t="s">
        <v>46</v>
      </c>
      <c r="L36" s="71" t="s">
        <v>46</v>
      </c>
      <c r="M36" s="71" t="s">
        <v>45</v>
      </c>
      <c r="N36" s="71" t="s">
        <v>46</v>
      </c>
      <c r="O36" s="71" t="s">
        <v>46</v>
      </c>
      <c r="P36" s="71" t="s">
        <v>46</v>
      </c>
      <c r="Q36" s="71" t="s">
        <v>46</v>
      </c>
      <c r="R36" s="71" t="s">
        <v>45</v>
      </c>
      <c r="S36" s="71" t="s">
        <v>46</v>
      </c>
      <c r="T36" s="71" t="s">
        <v>44</v>
      </c>
      <c r="U36" s="71" t="s">
        <v>46</v>
      </c>
      <c r="V36" s="71" t="s">
        <v>44</v>
      </c>
      <c r="W36" s="71" t="s">
        <v>46</v>
      </c>
      <c r="X36" s="71" t="s">
        <v>46</v>
      </c>
      <c r="Y36" s="71" t="s">
        <v>46</v>
      </c>
      <c r="Z36" s="71" t="s">
        <v>46</v>
      </c>
      <c r="AA36" s="71" t="s">
        <v>46</v>
      </c>
      <c r="AB36" s="71" t="s">
        <v>46</v>
      </c>
      <c r="AC36" s="71" t="s">
        <v>44</v>
      </c>
      <c r="AD36" s="71" t="s">
        <v>46</v>
      </c>
      <c r="AE36" s="71" t="s">
        <v>45</v>
      </c>
      <c r="AF36" s="71" t="s">
        <v>46</v>
      </c>
      <c r="AG36" s="71" t="s">
        <v>45</v>
      </c>
      <c r="AH36" s="71" t="s">
        <v>46</v>
      </c>
      <c r="AI36" s="71" t="s">
        <v>46</v>
      </c>
      <c r="AJ36" s="71" t="s">
        <v>46</v>
      </c>
      <c r="AK36" s="71" t="s">
        <v>46</v>
      </c>
      <c r="AL36" s="71" t="s">
        <v>46</v>
      </c>
      <c r="AM36" s="71" t="s">
        <v>46</v>
      </c>
      <c r="AN36" s="71" t="s">
        <v>46</v>
      </c>
      <c r="AO36" s="71" t="s">
        <v>46</v>
      </c>
      <c r="AP36" s="71" t="s">
        <v>46</v>
      </c>
      <c r="AQ36" s="71" t="s">
        <v>46</v>
      </c>
      <c r="AR36" s="71" t="s">
        <v>46</v>
      </c>
      <c r="AS36" s="71" t="s">
        <v>46</v>
      </c>
      <c r="AT36" s="71" t="s">
        <v>46</v>
      </c>
      <c r="AU36" s="71" t="s">
        <v>46</v>
      </c>
      <c r="AV36" s="71" t="s">
        <v>46</v>
      </c>
      <c r="AW36" s="71" t="s">
        <v>46</v>
      </c>
      <c r="AX36" s="71" t="s">
        <v>46</v>
      </c>
      <c r="AY36" s="71" t="s">
        <v>46</v>
      </c>
      <c r="AZ36" s="71" t="s">
        <v>46</v>
      </c>
      <c r="BA36" s="71" t="s">
        <v>45</v>
      </c>
      <c r="BB36" s="71" t="s">
        <v>46</v>
      </c>
    </row>
    <row r="37" spans="2:54" x14ac:dyDescent="0.35">
      <c r="B37" s="107" t="s">
        <v>204</v>
      </c>
      <c r="C37" s="71" t="s">
        <v>45</v>
      </c>
      <c r="D37" s="71" t="s">
        <v>44</v>
      </c>
      <c r="E37" s="71" t="s">
        <v>45</v>
      </c>
      <c r="F37" s="71" t="s">
        <v>44</v>
      </c>
      <c r="G37" s="71" t="s">
        <v>46</v>
      </c>
      <c r="H37" s="71" t="s">
        <v>45</v>
      </c>
      <c r="I37" s="71" t="s">
        <v>46</v>
      </c>
      <c r="J37" s="71" t="s">
        <v>46</v>
      </c>
      <c r="K37" s="71" t="s">
        <v>46</v>
      </c>
      <c r="L37" s="71" t="s">
        <v>46</v>
      </c>
      <c r="M37" s="71" t="s">
        <v>46</v>
      </c>
      <c r="N37" s="71" t="s">
        <v>46</v>
      </c>
      <c r="O37" s="71" t="s">
        <v>46</v>
      </c>
      <c r="P37" s="71" t="s">
        <v>46</v>
      </c>
      <c r="Q37" s="71" t="s">
        <v>46</v>
      </c>
      <c r="R37" s="108" t="s">
        <v>44</v>
      </c>
      <c r="S37" s="71" t="s">
        <v>44</v>
      </c>
      <c r="T37" s="71" t="s">
        <v>46</v>
      </c>
      <c r="U37" s="71" t="s">
        <v>46</v>
      </c>
      <c r="V37" s="71" t="s">
        <v>45</v>
      </c>
      <c r="W37" s="71" t="s">
        <v>46</v>
      </c>
      <c r="X37" s="71" t="s">
        <v>46</v>
      </c>
      <c r="Y37" s="71" t="s">
        <v>46</v>
      </c>
      <c r="Z37" s="71" t="s">
        <v>46</v>
      </c>
      <c r="AA37" s="71" t="s">
        <v>46</v>
      </c>
      <c r="AB37" s="71" t="s">
        <v>45</v>
      </c>
      <c r="AC37" s="71" t="s">
        <v>44</v>
      </c>
      <c r="AD37" s="71" t="s">
        <v>46</v>
      </c>
      <c r="AE37" s="71" t="s">
        <v>46</v>
      </c>
      <c r="AF37" s="71" t="s">
        <v>46</v>
      </c>
      <c r="AG37" s="71" t="s">
        <v>44</v>
      </c>
      <c r="AH37" s="71" t="s">
        <v>46</v>
      </c>
      <c r="AI37" s="71" t="s">
        <v>46</v>
      </c>
      <c r="AJ37" s="71" t="s">
        <v>44</v>
      </c>
      <c r="AK37" s="71" t="s">
        <v>44</v>
      </c>
      <c r="AL37" s="71" t="s">
        <v>46</v>
      </c>
      <c r="AM37" s="71" t="s">
        <v>46</v>
      </c>
      <c r="AN37" s="71" t="s">
        <v>46</v>
      </c>
      <c r="AO37" s="71" t="s">
        <v>44</v>
      </c>
      <c r="AP37" s="71" t="s">
        <v>44</v>
      </c>
      <c r="AQ37" s="71" t="s">
        <v>46</v>
      </c>
      <c r="AR37" s="71" t="s">
        <v>46</v>
      </c>
      <c r="AS37" s="71" t="s">
        <v>45</v>
      </c>
      <c r="AT37" s="71" t="s">
        <v>46</v>
      </c>
      <c r="AU37" s="71" t="s">
        <v>46</v>
      </c>
      <c r="AV37" s="71" t="s">
        <v>46</v>
      </c>
      <c r="AW37" s="71" t="s">
        <v>45</v>
      </c>
      <c r="AX37" s="71" t="s">
        <v>46</v>
      </c>
      <c r="AY37" s="71" t="s">
        <v>46</v>
      </c>
      <c r="AZ37" s="71" t="s">
        <v>46</v>
      </c>
      <c r="BA37" s="71" t="s">
        <v>44</v>
      </c>
      <c r="BB37" s="71" t="s">
        <v>46</v>
      </c>
    </row>
    <row r="38" spans="2:54" x14ac:dyDescent="0.35">
      <c r="B38" s="107" t="s">
        <v>205</v>
      </c>
      <c r="C38" s="71" t="s">
        <v>45</v>
      </c>
      <c r="D38" s="71" t="s">
        <v>45</v>
      </c>
      <c r="E38" s="71" t="s">
        <v>44</v>
      </c>
      <c r="F38" s="71" t="s">
        <v>44</v>
      </c>
      <c r="G38" s="71" t="s">
        <v>44</v>
      </c>
      <c r="H38" s="71" t="s">
        <v>44</v>
      </c>
      <c r="I38" s="71" t="s">
        <v>45</v>
      </c>
      <c r="J38" s="71" t="s">
        <v>46</v>
      </c>
      <c r="K38" s="71" t="s">
        <v>46</v>
      </c>
      <c r="L38" s="71" t="s">
        <v>46</v>
      </c>
      <c r="M38" s="71" t="s">
        <v>45</v>
      </c>
      <c r="N38" s="71" t="s">
        <v>46</v>
      </c>
      <c r="O38" s="71" t="s">
        <v>46</v>
      </c>
      <c r="P38" s="71" t="s">
        <v>44</v>
      </c>
      <c r="Q38" s="71" t="s">
        <v>46</v>
      </c>
      <c r="R38" s="71" t="s">
        <v>44</v>
      </c>
      <c r="S38" s="71" t="s">
        <v>44</v>
      </c>
      <c r="T38" s="71" t="s">
        <v>44</v>
      </c>
      <c r="U38" s="71" t="s">
        <v>45</v>
      </c>
      <c r="V38" s="71" t="s">
        <v>44</v>
      </c>
      <c r="W38" s="71" t="s">
        <v>44</v>
      </c>
      <c r="X38" s="71" t="s">
        <v>46</v>
      </c>
      <c r="Y38" s="71" t="s">
        <v>46</v>
      </c>
      <c r="Z38" s="71" t="s">
        <v>46</v>
      </c>
      <c r="AA38" s="71" t="s">
        <v>46</v>
      </c>
      <c r="AB38" s="71" t="s">
        <v>44</v>
      </c>
      <c r="AC38" s="71" t="s">
        <v>46</v>
      </c>
      <c r="AD38" s="71" t="s">
        <v>46</v>
      </c>
      <c r="AE38" s="71" t="s">
        <v>44</v>
      </c>
      <c r="AF38" s="71" t="s">
        <v>46</v>
      </c>
      <c r="AG38" s="71" t="s">
        <v>46</v>
      </c>
      <c r="AH38" s="71" t="s">
        <v>46</v>
      </c>
      <c r="AI38" s="71" t="s">
        <v>46</v>
      </c>
      <c r="AJ38" s="71" t="s">
        <v>45</v>
      </c>
      <c r="AK38" s="71" t="s">
        <v>46</v>
      </c>
      <c r="AL38" s="71" t="s">
        <v>46</v>
      </c>
      <c r="AM38" s="71" t="s">
        <v>46</v>
      </c>
      <c r="AN38" s="71" t="s">
        <v>46</v>
      </c>
      <c r="AO38" s="71" t="s">
        <v>46</v>
      </c>
      <c r="AP38" s="71" t="s">
        <v>46</v>
      </c>
      <c r="AQ38" s="71" t="s">
        <v>46</v>
      </c>
      <c r="AR38" s="71" t="s">
        <v>46</v>
      </c>
      <c r="AS38" s="71" t="s">
        <v>46</v>
      </c>
      <c r="AT38" s="71" t="s">
        <v>46</v>
      </c>
      <c r="AU38" s="71" t="s">
        <v>45</v>
      </c>
      <c r="AV38" s="71" t="s">
        <v>46</v>
      </c>
      <c r="AW38" s="71" t="s">
        <v>46</v>
      </c>
      <c r="AX38" s="71" t="s">
        <v>46</v>
      </c>
      <c r="AY38" s="71" t="s">
        <v>46</v>
      </c>
      <c r="AZ38" s="71" t="s">
        <v>46</v>
      </c>
      <c r="BA38" s="71" t="s">
        <v>46</v>
      </c>
      <c r="BB38" s="71" t="s">
        <v>46</v>
      </c>
    </row>
    <row r="39" spans="2:54" x14ac:dyDescent="0.35">
      <c r="B39" s="107" t="s">
        <v>206</v>
      </c>
      <c r="C39" s="71" t="s">
        <v>45</v>
      </c>
      <c r="D39" s="71" t="s">
        <v>44</v>
      </c>
      <c r="E39" s="71" t="s">
        <v>46</v>
      </c>
      <c r="F39" s="71" t="s">
        <v>44</v>
      </c>
      <c r="G39" s="71" t="s">
        <v>44</v>
      </c>
      <c r="H39" s="71" t="s">
        <v>44</v>
      </c>
      <c r="I39" s="71" t="s">
        <v>44</v>
      </c>
      <c r="J39" s="71" t="s">
        <v>45</v>
      </c>
      <c r="K39" s="71" t="s">
        <v>46</v>
      </c>
      <c r="L39" s="71" t="s">
        <v>46</v>
      </c>
      <c r="M39" s="71" t="s">
        <v>45</v>
      </c>
      <c r="N39" s="71" t="s">
        <v>45</v>
      </c>
      <c r="O39" s="71" t="s">
        <v>46</v>
      </c>
      <c r="P39" s="71" t="s">
        <v>46</v>
      </c>
      <c r="Q39" s="71" t="s">
        <v>46</v>
      </c>
      <c r="R39" s="108" t="s">
        <v>44</v>
      </c>
      <c r="S39" s="71" t="s">
        <v>44</v>
      </c>
      <c r="T39" s="71" t="s">
        <v>44</v>
      </c>
      <c r="U39" s="71" t="s">
        <v>44</v>
      </c>
      <c r="V39" s="71" t="s">
        <v>44</v>
      </c>
      <c r="W39" s="71" t="s">
        <v>44</v>
      </c>
      <c r="X39" s="71" t="s">
        <v>46</v>
      </c>
      <c r="Y39" s="71" t="s">
        <v>46</v>
      </c>
      <c r="Z39" s="71" t="s">
        <v>45</v>
      </c>
      <c r="AA39" s="71" t="s">
        <v>46</v>
      </c>
      <c r="AB39" s="71" t="s">
        <v>44</v>
      </c>
      <c r="AC39" s="71" t="s">
        <v>46</v>
      </c>
      <c r="AD39" s="71" t="s">
        <v>46</v>
      </c>
      <c r="AE39" s="71" t="s">
        <v>44</v>
      </c>
      <c r="AF39" s="71" t="s">
        <v>46</v>
      </c>
      <c r="AG39" s="71" t="s">
        <v>45</v>
      </c>
      <c r="AH39" s="71" t="s">
        <v>46</v>
      </c>
      <c r="AI39" s="71" t="s">
        <v>46</v>
      </c>
      <c r="AJ39" s="71" t="s">
        <v>44</v>
      </c>
      <c r="AK39" s="71" t="s">
        <v>46</v>
      </c>
      <c r="AL39" s="71" t="s">
        <v>46</v>
      </c>
      <c r="AM39" s="71" t="s">
        <v>46</v>
      </c>
      <c r="AN39" s="71" t="s">
        <v>46</v>
      </c>
      <c r="AO39" s="71" t="s">
        <v>46</v>
      </c>
      <c r="AP39" s="71" t="s">
        <v>46</v>
      </c>
      <c r="AQ39" s="71" t="s">
        <v>46</v>
      </c>
      <c r="AR39" s="71" t="s">
        <v>46</v>
      </c>
      <c r="AS39" s="71" t="s">
        <v>46</v>
      </c>
      <c r="AT39" s="71" t="s">
        <v>46</v>
      </c>
      <c r="AU39" s="71" t="s">
        <v>44</v>
      </c>
      <c r="AV39" s="71" t="s">
        <v>46</v>
      </c>
      <c r="AW39" s="71" t="s">
        <v>45</v>
      </c>
      <c r="AX39" s="71" t="s">
        <v>46</v>
      </c>
      <c r="AY39" s="71" t="s">
        <v>46</v>
      </c>
      <c r="AZ39" s="71" t="s">
        <v>46</v>
      </c>
      <c r="BA39" s="71" t="s">
        <v>45</v>
      </c>
      <c r="BB39" s="71" t="s">
        <v>46</v>
      </c>
    </row>
    <row r="40" spans="2:54" x14ac:dyDescent="0.35">
      <c r="B40" s="104" t="s">
        <v>207</v>
      </c>
      <c r="C40" s="71" t="s">
        <v>45</v>
      </c>
      <c r="D40" s="71" t="s">
        <v>46</v>
      </c>
      <c r="E40" s="71" t="s">
        <v>46</v>
      </c>
      <c r="F40" s="71" t="s">
        <v>45</v>
      </c>
      <c r="G40" s="71" t="s">
        <v>44</v>
      </c>
      <c r="H40" s="71" t="s">
        <v>46</v>
      </c>
      <c r="I40" s="71" t="s">
        <v>46</v>
      </c>
      <c r="J40" s="71" t="s">
        <v>45</v>
      </c>
      <c r="K40" s="71" t="s">
        <v>46</v>
      </c>
      <c r="L40" s="71" t="s">
        <v>46</v>
      </c>
      <c r="M40" s="71" t="s">
        <v>46</v>
      </c>
      <c r="N40" s="71" t="s">
        <v>45</v>
      </c>
      <c r="O40" s="71" t="s">
        <v>46</v>
      </c>
      <c r="P40" s="71" t="s">
        <v>46</v>
      </c>
      <c r="Q40" s="71" t="s">
        <v>46</v>
      </c>
      <c r="R40" s="71" t="s">
        <v>46</v>
      </c>
      <c r="S40" s="71" t="s">
        <v>46</v>
      </c>
      <c r="T40" s="71" t="s">
        <v>44</v>
      </c>
      <c r="U40" s="71" t="s">
        <v>46</v>
      </c>
      <c r="V40" s="71" t="s">
        <v>46</v>
      </c>
      <c r="W40" s="71" t="s">
        <v>46</v>
      </c>
      <c r="X40" s="71" t="s">
        <v>46</v>
      </c>
      <c r="Y40" s="71" t="s">
        <v>46</v>
      </c>
      <c r="Z40" s="71" t="s">
        <v>46</v>
      </c>
      <c r="AA40" s="71" t="s">
        <v>46</v>
      </c>
      <c r="AB40" s="71" t="s">
        <v>46</v>
      </c>
      <c r="AC40" s="71" t="s">
        <v>46</v>
      </c>
      <c r="AD40" s="71" t="s">
        <v>46</v>
      </c>
      <c r="AE40" s="71" t="s">
        <v>46</v>
      </c>
      <c r="AF40" s="71" t="s">
        <v>46</v>
      </c>
      <c r="AG40" s="71" t="s">
        <v>45</v>
      </c>
      <c r="AH40" s="71" t="s">
        <v>46</v>
      </c>
      <c r="AI40" s="71" t="s">
        <v>46</v>
      </c>
      <c r="AJ40" s="71" t="s">
        <v>46</v>
      </c>
      <c r="AK40" s="71" t="s">
        <v>46</v>
      </c>
      <c r="AL40" s="71" t="s">
        <v>46</v>
      </c>
      <c r="AM40" s="71" t="s">
        <v>46</v>
      </c>
      <c r="AN40" s="71" t="s">
        <v>46</v>
      </c>
      <c r="AO40" s="71" t="s">
        <v>46</v>
      </c>
      <c r="AP40" s="71" t="s">
        <v>46</v>
      </c>
      <c r="AQ40" s="71" t="s">
        <v>46</v>
      </c>
      <c r="AR40" s="71" t="s">
        <v>46</v>
      </c>
      <c r="AS40" s="71" t="s">
        <v>46</v>
      </c>
      <c r="AT40" s="71" t="s">
        <v>46</v>
      </c>
      <c r="AU40" s="71" t="s">
        <v>44</v>
      </c>
      <c r="AV40" s="71" t="s">
        <v>46</v>
      </c>
      <c r="AW40" s="71" t="s">
        <v>46</v>
      </c>
      <c r="AX40" s="71" t="s">
        <v>46</v>
      </c>
      <c r="AY40" s="71" t="s">
        <v>46</v>
      </c>
      <c r="AZ40" s="71" t="s">
        <v>46</v>
      </c>
      <c r="BA40" s="71" t="s">
        <v>45</v>
      </c>
      <c r="BB40" s="71" t="s">
        <v>46</v>
      </c>
    </row>
    <row r="41" spans="2:54" x14ac:dyDescent="0.35">
      <c r="B41" s="107" t="s">
        <v>208</v>
      </c>
      <c r="C41" s="71" t="s">
        <v>46</v>
      </c>
      <c r="D41" s="71" t="s">
        <v>44</v>
      </c>
      <c r="E41" s="71" t="s">
        <v>45</v>
      </c>
      <c r="F41" s="71" t="s">
        <v>45</v>
      </c>
      <c r="G41" s="71" t="s">
        <v>44</v>
      </c>
      <c r="H41" s="71" t="s">
        <v>45</v>
      </c>
      <c r="I41" s="71" t="s">
        <v>46</v>
      </c>
      <c r="J41" s="71" t="s">
        <v>46</v>
      </c>
      <c r="K41" s="71" t="s">
        <v>46</v>
      </c>
      <c r="L41" s="71" t="s">
        <v>46</v>
      </c>
      <c r="M41" s="71" t="s">
        <v>45</v>
      </c>
      <c r="N41" s="71" t="s">
        <v>46</v>
      </c>
      <c r="O41" s="71" t="s">
        <v>46</v>
      </c>
      <c r="P41" s="71" t="s">
        <v>45</v>
      </c>
      <c r="Q41" s="71" t="s">
        <v>46</v>
      </c>
      <c r="R41" s="108" t="s">
        <v>45</v>
      </c>
      <c r="S41" s="108" t="s">
        <v>44</v>
      </c>
      <c r="T41" s="71" t="s">
        <v>44</v>
      </c>
      <c r="U41" s="71" t="s">
        <v>46</v>
      </c>
      <c r="V41" s="71" t="s">
        <v>45</v>
      </c>
      <c r="W41" s="71" t="s">
        <v>45</v>
      </c>
      <c r="X41" s="71" t="s">
        <v>46</v>
      </c>
      <c r="Y41" s="71" t="s">
        <v>46</v>
      </c>
      <c r="Z41" s="71" t="s">
        <v>46</v>
      </c>
      <c r="AA41" s="71" t="s">
        <v>46</v>
      </c>
      <c r="AB41" s="71" t="s">
        <v>45</v>
      </c>
      <c r="AC41" s="71" t="s">
        <v>44</v>
      </c>
      <c r="AD41" s="71" t="s">
        <v>46</v>
      </c>
      <c r="AE41" s="71" t="s">
        <v>44</v>
      </c>
      <c r="AF41" s="71" t="s">
        <v>45</v>
      </c>
      <c r="AG41" s="71" t="s">
        <v>45</v>
      </c>
      <c r="AH41" s="71" t="s">
        <v>46</v>
      </c>
      <c r="AI41" s="71" t="s">
        <v>46</v>
      </c>
      <c r="AJ41" s="71" t="s">
        <v>46</v>
      </c>
      <c r="AK41" s="71" t="s">
        <v>46</v>
      </c>
      <c r="AL41" s="71" t="s">
        <v>46</v>
      </c>
      <c r="AM41" s="71" t="s">
        <v>46</v>
      </c>
      <c r="AN41" s="71" t="s">
        <v>46</v>
      </c>
      <c r="AO41" s="71" t="s">
        <v>46</v>
      </c>
      <c r="AP41" s="71" t="s">
        <v>46</v>
      </c>
      <c r="AQ41" s="71" t="s">
        <v>46</v>
      </c>
      <c r="AR41" s="71" t="s">
        <v>46</v>
      </c>
      <c r="AS41" s="71" t="s">
        <v>46</v>
      </c>
      <c r="AT41" s="71" t="s">
        <v>46</v>
      </c>
      <c r="AU41" s="71" t="s">
        <v>44</v>
      </c>
      <c r="AV41" s="71" t="s">
        <v>46</v>
      </c>
      <c r="AW41" s="71" t="s">
        <v>46</v>
      </c>
      <c r="AX41" s="71" t="s">
        <v>46</v>
      </c>
      <c r="AY41" s="71" t="s">
        <v>46</v>
      </c>
      <c r="AZ41" s="71" t="s">
        <v>46</v>
      </c>
      <c r="BA41" s="71" t="s">
        <v>45</v>
      </c>
      <c r="BB41" s="71" t="s">
        <v>46</v>
      </c>
    </row>
    <row r="42" spans="2:54" x14ac:dyDescent="0.35">
      <c r="B42" s="107" t="s">
        <v>209</v>
      </c>
      <c r="C42" s="71" t="s">
        <v>44</v>
      </c>
      <c r="D42" s="71" t="s">
        <v>44</v>
      </c>
      <c r="E42" s="71" t="s">
        <v>45</v>
      </c>
      <c r="F42" s="71" t="s">
        <v>45</v>
      </c>
      <c r="G42" s="71" t="s">
        <v>44</v>
      </c>
      <c r="H42" s="71" t="s">
        <v>44</v>
      </c>
      <c r="I42" s="71" t="s">
        <v>46</v>
      </c>
      <c r="J42" s="71" t="s">
        <v>46</v>
      </c>
      <c r="K42" s="71" t="s">
        <v>46</v>
      </c>
      <c r="L42" s="71" t="s">
        <v>46</v>
      </c>
      <c r="M42" s="71" t="s">
        <v>45</v>
      </c>
      <c r="N42" s="71" t="s">
        <v>46</v>
      </c>
      <c r="O42" s="71" t="s">
        <v>46</v>
      </c>
      <c r="P42" s="71" t="s">
        <v>46</v>
      </c>
      <c r="Q42" s="71" t="s">
        <v>46</v>
      </c>
      <c r="R42" s="71" t="s">
        <v>45</v>
      </c>
      <c r="S42" s="71" t="s">
        <v>46</v>
      </c>
      <c r="T42" s="71" t="s">
        <v>44</v>
      </c>
      <c r="U42" s="71" t="s">
        <v>46</v>
      </c>
      <c r="V42" s="71" t="s">
        <v>44</v>
      </c>
      <c r="W42" s="71" t="s">
        <v>44</v>
      </c>
      <c r="X42" s="71" t="s">
        <v>46</v>
      </c>
      <c r="Y42" s="71" t="s">
        <v>46</v>
      </c>
      <c r="Z42" s="71" t="s">
        <v>45</v>
      </c>
      <c r="AA42" s="71" t="s">
        <v>46</v>
      </c>
      <c r="AB42" s="71" t="s">
        <v>45</v>
      </c>
      <c r="AC42" s="71" t="s">
        <v>44</v>
      </c>
      <c r="AD42" s="71" t="s">
        <v>46</v>
      </c>
      <c r="AE42" s="71" t="s">
        <v>44</v>
      </c>
      <c r="AF42" s="71" t="s">
        <v>46</v>
      </c>
      <c r="AG42" s="71" t="s">
        <v>45</v>
      </c>
      <c r="AH42" s="71" t="s">
        <v>46</v>
      </c>
      <c r="AI42" s="71" t="s">
        <v>45</v>
      </c>
      <c r="AJ42" s="71" t="s">
        <v>44</v>
      </c>
      <c r="AK42" s="71" t="s">
        <v>44</v>
      </c>
      <c r="AL42" s="71" t="s">
        <v>46</v>
      </c>
      <c r="AM42" s="71" t="s">
        <v>46</v>
      </c>
      <c r="AN42" s="71" t="s">
        <v>44</v>
      </c>
      <c r="AO42" s="71" t="s">
        <v>46</v>
      </c>
      <c r="AP42" s="71" t="s">
        <v>46</v>
      </c>
      <c r="AQ42" s="71" t="s">
        <v>46</v>
      </c>
      <c r="AR42" s="71" t="s">
        <v>46</v>
      </c>
      <c r="AS42" s="71" t="s">
        <v>46</v>
      </c>
      <c r="AT42" s="71" t="s">
        <v>46</v>
      </c>
      <c r="AU42" s="71" t="s">
        <v>44</v>
      </c>
      <c r="AV42" s="71" t="s">
        <v>46</v>
      </c>
      <c r="AW42" s="71" t="s">
        <v>45</v>
      </c>
      <c r="AX42" s="71" t="s">
        <v>46</v>
      </c>
      <c r="AY42" s="71" t="s">
        <v>46</v>
      </c>
      <c r="AZ42" s="71" t="s">
        <v>46</v>
      </c>
      <c r="BA42" s="71" t="s">
        <v>45</v>
      </c>
      <c r="BB42" s="71" t="s">
        <v>46</v>
      </c>
    </row>
    <row r="43" spans="2:54" x14ac:dyDescent="0.35">
      <c r="B43" s="104" t="s">
        <v>210</v>
      </c>
      <c r="C43" s="71" t="s">
        <v>44</v>
      </c>
      <c r="D43" s="71" t="s">
        <v>44</v>
      </c>
      <c r="E43" s="71" t="s">
        <v>44</v>
      </c>
      <c r="F43" s="71" t="s">
        <v>45</v>
      </c>
      <c r="G43" s="71" t="s">
        <v>45</v>
      </c>
      <c r="H43" s="71" t="s">
        <v>45</v>
      </c>
      <c r="I43" s="71" t="s">
        <v>46</v>
      </c>
      <c r="J43" s="71" t="s">
        <v>46</v>
      </c>
      <c r="K43" s="71" t="s">
        <v>46</v>
      </c>
      <c r="L43" s="71" t="s">
        <v>46</v>
      </c>
      <c r="M43" s="71" t="s">
        <v>46</v>
      </c>
      <c r="N43" s="71" t="s">
        <v>46</v>
      </c>
      <c r="O43" s="71" t="s">
        <v>46</v>
      </c>
      <c r="P43" s="71" t="s">
        <v>45</v>
      </c>
      <c r="Q43" s="71" t="s">
        <v>46</v>
      </c>
      <c r="R43" s="71" t="s">
        <v>45</v>
      </c>
      <c r="S43" s="71" t="s">
        <v>46</v>
      </c>
      <c r="T43" s="71" t="s">
        <v>45</v>
      </c>
      <c r="U43" s="71" t="s">
        <v>46</v>
      </c>
      <c r="V43" s="71" t="s">
        <v>45</v>
      </c>
      <c r="W43" s="71" t="s">
        <v>46</v>
      </c>
      <c r="X43" s="71" t="s">
        <v>46</v>
      </c>
      <c r="Y43" s="71" t="s">
        <v>46</v>
      </c>
      <c r="Z43" s="71" t="s">
        <v>46</v>
      </c>
      <c r="AA43" s="71" t="s">
        <v>46</v>
      </c>
      <c r="AB43" s="71" t="s">
        <v>44</v>
      </c>
      <c r="AC43" s="71" t="s">
        <v>46</v>
      </c>
      <c r="AD43" s="71" t="s">
        <v>46</v>
      </c>
      <c r="AE43" s="71" t="s">
        <v>44</v>
      </c>
      <c r="AF43" s="71" t="s">
        <v>46</v>
      </c>
      <c r="AG43" s="71" t="s">
        <v>45</v>
      </c>
      <c r="AH43" s="71" t="s">
        <v>46</v>
      </c>
      <c r="AI43" s="71" t="s">
        <v>46</v>
      </c>
      <c r="AJ43" s="71" t="s">
        <v>44</v>
      </c>
      <c r="AK43" s="71" t="s">
        <v>46</v>
      </c>
      <c r="AL43" s="71" t="s">
        <v>46</v>
      </c>
      <c r="AM43" s="71" t="s">
        <v>46</v>
      </c>
      <c r="AN43" s="71" t="s">
        <v>44</v>
      </c>
      <c r="AO43" s="71" t="s">
        <v>46</v>
      </c>
      <c r="AP43" s="71" t="s">
        <v>46</v>
      </c>
      <c r="AQ43" s="71" t="s">
        <v>46</v>
      </c>
      <c r="AR43" s="71" t="s">
        <v>44</v>
      </c>
      <c r="AS43" s="71" t="s">
        <v>46</v>
      </c>
      <c r="AT43" s="71" t="s">
        <v>46</v>
      </c>
      <c r="AU43" s="71" t="s">
        <v>46</v>
      </c>
      <c r="AV43" s="71" t="s">
        <v>46</v>
      </c>
      <c r="AW43" s="71" t="s">
        <v>46</v>
      </c>
      <c r="AX43" s="71" t="s">
        <v>46</v>
      </c>
      <c r="AY43" s="71" t="s">
        <v>46</v>
      </c>
      <c r="AZ43" s="71" t="s">
        <v>46</v>
      </c>
      <c r="BA43" s="71" t="s">
        <v>45</v>
      </c>
      <c r="BB43" s="71" t="s">
        <v>46</v>
      </c>
    </row>
    <row r="44" spans="2:54" x14ac:dyDescent="0.35">
      <c r="B44" s="107" t="s">
        <v>211</v>
      </c>
      <c r="C44" s="71" t="s">
        <v>45</v>
      </c>
      <c r="D44" s="71" t="s">
        <v>46</v>
      </c>
      <c r="E44" s="71" t="s">
        <v>46</v>
      </c>
      <c r="F44" s="71" t="s">
        <v>45</v>
      </c>
      <c r="G44" s="71" t="s">
        <v>44</v>
      </c>
      <c r="H44" s="71" t="s">
        <v>44</v>
      </c>
      <c r="I44" s="71" t="s">
        <v>46</v>
      </c>
      <c r="J44" s="71" t="s">
        <v>46</v>
      </c>
      <c r="K44" s="71" t="s">
        <v>46</v>
      </c>
      <c r="L44" s="71" t="s">
        <v>46</v>
      </c>
      <c r="M44" s="71" t="s">
        <v>45</v>
      </c>
      <c r="N44" s="71" t="s">
        <v>46</v>
      </c>
      <c r="O44" s="71" t="s">
        <v>46</v>
      </c>
      <c r="P44" s="71" t="s">
        <v>46</v>
      </c>
      <c r="Q44" s="71" t="s">
        <v>46</v>
      </c>
      <c r="R44" s="71" t="s">
        <v>46</v>
      </c>
      <c r="S44" s="71" t="s">
        <v>46</v>
      </c>
      <c r="T44" s="71" t="s">
        <v>44</v>
      </c>
      <c r="U44" s="71" t="s">
        <v>46</v>
      </c>
      <c r="V44" s="71" t="s">
        <v>44</v>
      </c>
      <c r="W44" s="71" t="s">
        <v>46</v>
      </c>
      <c r="X44" s="71" t="s">
        <v>46</v>
      </c>
      <c r="Y44" s="71" t="s">
        <v>46</v>
      </c>
      <c r="Z44" s="71" t="s">
        <v>45</v>
      </c>
      <c r="AA44" s="71" t="s">
        <v>44</v>
      </c>
      <c r="AB44" s="71" t="s">
        <v>46</v>
      </c>
      <c r="AC44" s="71" t="s">
        <v>46</v>
      </c>
      <c r="AD44" s="71" t="s">
        <v>46</v>
      </c>
      <c r="AE44" s="71" t="s">
        <v>44</v>
      </c>
      <c r="AF44" s="71" t="s">
        <v>46</v>
      </c>
      <c r="AG44" s="71" t="s">
        <v>45</v>
      </c>
      <c r="AH44" s="71" t="s">
        <v>46</v>
      </c>
      <c r="AI44" s="71" t="s">
        <v>45</v>
      </c>
      <c r="AJ44" s="71" t="s">
        <v>45</v>
      </c>
      <c r="AK44" s="71" t="s">
        <v>44</v>
      </c>
      <c r="AL44" s="71" t="s">
        <v>46</v>
      </c>
      <c r="AM44" s="71" t="s">
        <v>46</v>
      </c>
      <c r="AN44" s="71" t="s">
        <v>46</v>
      </c>
      <c r="AO44" s="71" t="s">
        <v>46</v>
      </c>
      <c r="AP44" s="71" t="s">
        <v>46</v>
      </c>
      <c r="AQ44" s="71" t="s">
        <v>46</v>
      </c>
      <c r="AR44" s="71" t="s">
        <v>46</v>
      </c>
      <c r="AS44" s="71" t="s">
        <v>46</v>
      </c>
      <c r="AT44" s="71" t="s">
        <v>46</v>
      </c>
      <c r="AU44" s="71" t="s">
        <v>44</v>
      </c>
      <c r="AV44" s="71" t="s">
        <v>46</v>
      </c>
      <c r="AW44" s="71" t="s">
        <v>45</v>
      </c>
      <c r="AX44" s="71" t="s">
        <v>46</v>
      </c>
      <c r="AY44" s="71" t="s">
        <v>46</v>
      </c>
      <c r="AZ44" s="71" t="s">
        <v>46</v>
      </c>
      <c r="BA44" s="71" t="s">
        <v>45</v>
      </c>
      <c r="BB44" s="71" t="s">
        <v>46</v>
      </c>
    </row>
    <row r="45" spans="2:54" x14ac:dyDescent="0.35">
      <c r="B45" s="104" t="s">
        <v>212</v>
      </c>
      <c r="C45" s="71" t="s">
        <v>44</v>
      </c>
      <c r="D45" s="71" t="s">
        <v>44</v>
      </c>
      <c r="E45" s="71" t="s">
        <v>46</v>
      </c>
      <c r="F45" s="71" t="s">
        <v>45</v>
      </c>
      <c r="G45" s="71" t="s">
        <v>44</v>
      </c>
      <c r="H45" s="71" t="s">
        <v>44</v>
      </c>
      <c r="I45" s="71" t="s">
        <v>46</v>
      </c>
      <c r="J45" s="71" t="s">
        <v>45</v>
      </c>
      <c r="K45" s="71" t="s">
        <v>46</v>
      </c>
      <c r="L45" s="71" t="s">
        <v>46</v>
      </c>
      <c r="M45" s="71" t="s">
        <v>46</v>
      </c>
      <c r="N45" s="71" t="s">
        <v>45</v>
      </c>
      <c r="O45" s="71" t="s">
        <v>46</v>
      </c>
      <c r="P45" s="71" t="s">
        <v>45</v>
      </c>
      <c r="Q45" s="71" t="s">
        <v>46</v>
      </c>
      <c r="R45" s="71" t="s">
        <v>46</v>
      </c>
      <c r="S45" s="71" t="s">
        <v>46</v>
      </c>
      <c r="T45" s="71" t="s">
        <v>44</v>
      </c>
      <c r="U45" s="71" t="s">
        <v>46</v>
      </c>
      <c r="V45" s="71" t="s">
        <v>44</v>
      </c>
      <c r="W45" s="71" t="s">
        <v>46</v>
      </c>
      <c r="X45" s="71" t="s">
        <v>46</v>
      </c>
      <c r="Y45" s="71" t="s">
        <v>46</v>
      </c>
      <c r="Z45" s="71" t="s">
        <v>46</v>
      </c>
      <c r="AA45" s="71" t="s">
        <v>46</v>
      </c>
      <c r="AB45" s="71" t="s">
        <v>45</v>
      </c>
      <c r="AC45" s="71" t="s">
        <v>44</v>
      </c>
      <c r="AD45" s="71" t="s">
        <v>46</v>
      </c>
      <c r="AE45" s="71" t="s">
        <v>44</v>
      </c>
      <c r="AF45" s="71" t="s">
        <v>46</v>
      </c>
      <c r="AG45" s="71" t="s">
        <v>46</v>
      </c>
      <c r="AH45" s="71" t="s">
        <v>46</v>
      </c>
      <c r="AI45" s="71" t="s">
        <v>46</v>
      </c>
      <c r="AJ45" s="71" t="s">
        <v>44</v>
      </c>
      <c r="AK45" s="71" t="s">
        <v>46</v>
      </c>
      <c r="AL45" s="71" t="s">
        <v>46</v>
      </c>
      <c r="AM45" s="71" t="s">
        <v>46</v>
      </c>
      <c r="AN45" s="71" t="s">
        <v>44</v>
      </c>
      <c r="AO45" s="71" t="s">
        <v>46</v>
      </c>
      <c r="AP45" s="71" t="s">
        <v>46</v>
      </c>
      <c r="AQ45" s="71" t="s">
        <v>46</v>
      </c>
      <c r="AR45" s="71" t="s">
        <v>46</v>
      </c>
      <c r="AS45" s="71" t="s">
        <v>46</v>
      </c>
      <c r="AT45" s="71" t="s">
        <v>46</v>
      </c>
      <c r="AU45" s="71" t="s">
        <v>46</v>
      </c>
      <c r="AV45" s="71" t="s">
        <v>46</v>
      </c>
      <c r="AW45" s="71" t="s">
        <v>46</v>
      </c>
      <c r="AX45" s="71" t="s">
        <v>46</v>
      </c>
      <c r="AY45" s="71" t="s">
        <v>46</v>
      </c>
      <c r="AZ45" s="71" t="s">
        <v>46</v>
      </c>
      <c r="BA45" s="71" t="s">
        <v>46</v>
      </c>
      <c r="BB45" s="71" t="s">
        <v>46</v>
      </c>
    </row>
  </sheetData>
  <sheetProtection algorithmName="SHA-512" hashValue="VYcR2kpXZau2B1Tq6JeXKWSCJJ+kGyZIX+iMZ36M2JoI09aNKT3X/y8ZGc9CW8CDQWpL5/m0zmNKXlhhjLfFvQ==" saltValue="HffWxy4bUWEa9xFbdG10Rw==" spinCount="100000" sheet="1" objects="1" scenarios="1"/>
  <autoFilter ref="B3:BB62" xr:uid="{479A710A-187F-43D9-B2E3-E9609E837A68}"/>
  <mergeCells count="12">
    <mergeCell ref="AS4:AV4"/>
    <mergeCell ref="AW4:BA4"/>
    <mergeCell ref="AM4:AR4"/>
    <mergeCell ref="C4:E4"/>
    <mergeCell ref="H4:M4"/>
    <mergeCell ref="N4:Q4"/>
    <mergeCell ref="R4:S4"/>
    <mergeCell ref="T4:Z4"/>
    <mergeCell ref="AA4:AD4"/>
    <mergeCell ref="AF4:AG4"/>
    <mergeCell ref="AH4:AL4"/>
    <mergeCell ref="F4:G4"/>
  </mergeCells>
  <phoneticPr fontId="34" type="noConversion"/>
  <conditionalFormatting sqref="C6:BB9 B10:BB10 C11:BB45">
    <cfRule type="cellIs" dxfId="3487" priority="1" operator="equal">
      <formula>"G"</formula>
    </cfRule>
    <cfRule type="cellIs" dxfId="3486" priority="2" operator="equal">
      <formula>"A"</formula>
    </cfRule>
    <cfRule type="cellIs" dxfId="3485" priority="3" operator="equal">
      <formula>"R"</formula>
    </cfRule>
  </conditionalFormatting>
  <dataValidations count="1">
    <dataValidation type="list" allowBlank="1" showInputMessage="1" showErrorMessage="1" sqref="B10:BA10 C6:BB45" xr:uid="{5AD9D611-8071-4232-AEFF-56927439DCAC}">
      <formula1>"R,A,G"</formula1>
    </dataValidation>
  </dataValidations>
  <hyperlinks>
    <hyperlink ref="B28" location="Grange_Farm!A1" display="Grange_Farm" xr:uid="{3CF61E95-F93D-4218-96C4-9F4742360B13}"/>
    <hyperlink ref="B12" location="Tesco_Station_Road!A1" display="Tesco_Station_Road" xr:uid="{C838B9E9-0262-4E1F-A1F0-F41B374087B8}"/>
    <hyperlink ref="B20" location="Iceland_Wealdstone!A1" display="Iceland_Wealdstone" xr:uid="{EECAE922-ABDB-480C-8DAE-D49470060D7F}"/>
    <hyperlink ref="B16" location="Carpark_Ellen_Webb_Drive!A1" display="Carpark_Ellen_Webb_Drive" xr:uid="{A38916C5-5389-4B5C-B830-7C1A51B9CE6C}"/>
    <hyperlink ref="B19" location="Byron_Quarter!A1" display="Byron_Quarter" xr:uid="{59701BA1-C303-4D90-811A-52800EC33A85}"/>
    <hyperlink ref="B14" location="Poets_Corner!A1" display="Poets_Corner" xr:uid="{8BA8E850-7EE2-4698-B49B-25F97D7D26B7}"/>
    <hyperlink ref="B45" location="Stanmore_Station_Carpark!A1" display="Stanmore_Station_Carpark" xr:uid="{64E857CA-9D3D-428A-9B37-0C07321F8327}"/>
    <hyperlink ref="B43" location="Canons_Park_Station_Carpark!A1" display="Canons_Park_Station_Carpark" xr:uid="{EE567D85-E4DA-4CBA-BF92-061B6FB8BE1F}"/>
    <hyperlink ref="B31" location="Rayners_Lane_Station_Carpark!A1" display="Rayners_Lane_Station_Carpark" xr:uid="{11F8169C-511D-424C-9E66-0F21D08B14CA}"/>
    <hyperlink ref="B7" location="Harrow_on_the_Hill!A1" display="Harrow_on_the_Hill" xr:uid="{0D8D7632-3C00-4EF6-8503-97E7E3080F78}"/>
    <hyperlink ref="B6" location="Queens_House_Carpark!A1" display="Queens_House_Carpark" xr:uid="{F47FDEAE-1583-4DC0-88BE-A698F2FBAF54}"/>
    <hyperlink ref="B30" location="Brethrens_Meeting_Hall!A1" display="Brethrens_Meeting_Hall" xr:uid="{1A4E6BC5-5D2F-4199-BCF6-0A9F39589AE3}"/>
    <hyperlink ref="B44" location="Anmer_Lodge!A1" display="Anmer_Lodge" xr:uid="{BD4B4C19-7F55-4084-ADDB-0F6497B274AB}"/>
    <hyperlink ref="B26" location="Roxeth_Library_Clinic!A1" display="Roxeth_Library_Clinic" xr:uid="{CD104586-A80E-4C9E-BDEF-C0586EB2002D}"/>
    <hyperlink ref="B39" location="Belmont_Clinic!A1" display="Belmont_Clinic" xr:uid="{AC62CC17-3477-44FE-8EB7-B7B9D23AD82E}"/>
    <hyperlink ref="B29" location="Harrow_School_Estate!A1" display="Harrow_School_Estate" xr:uid="{FA24FBC0-BB8F-47D0-8F19-00D40A68A318}"/>
    <hyperlink ref="B37" location="Harrow_Arts_Centre!A1" display="Harrow_Arts_Centre" xr:uid="{1E0711A4-6D49-4860-A3FC-A28B6D06661D}"/>
    <hyperlink ref="B32" location="Harrow_West_Conservative!A1" display="Harrow West Conservative" xr:uid="{57F428D8-A315-4F76-B996-4A4B325EA2D4}"/>
    <hyperlink ref="B23" location="RNOH!A1" display="RNOH" xr:uid="{0D40322F-064E-45AE-AA1F-C80AFC860952}"/>
    <hyperlink ref="B22" location="Former_Kodak_Offices!A1" display="Former_Kodak_Offices" xr:uid="{A4286A4D-EABF-4A2D-B254-B481921F8C6E}"/>
    <hyperlink ref="B15" location="Wealdstone_Parole_Office!A1" display="Wealdstone_Parole_Office" xr:uid="{0F5C11E6-CABD-49F0-BE6C-701AA778CA66}"/>
    <hyperlink ref="B42" location="Wolstenholme!A1" display="Wolstenholme" xr:uid="{F846BBBB-E780-4D4E-AE55-DBD074E77C5C}"/>
    <hyperlink ref="B27" location="Northolt_Rd_Nursery!A1" display="Northolt_Rd_Nursery" xr:uid="{58E2EE9D-136F-4772-9A1B-4D2B676FD8CD}"/>
    <hyperlink ref="B41" location="Kenton_Rd_Telephone_Exchange!A1" display="Kenton_Rd_Telephone_Exchange" xr:uid="{249CAF25-3BAF-4164-A96B-36E27479E0DB}"/>
    <hyperlink ref="B36" location="Hatch_End_Telephone_Exchange!A1" display="Hatch_End_Telephone_Exchange" xr:uid="{E22B33C3-AB12-4298-92EA-E8AE55974DD9}"/>
    <hyperlink ref="B34" location="Harrow_View_Telephone_Exchange!A1" display="Harrow_View_Telephone_Exchange" xr:uid="{414BA831-4555-4B9F-A1D0-7B70EB249DE6}"/>
    <hyperlink ref="B18" location="Travis_Perkins_Wealdstone!A1" display="Travis_Perkins_Wealdstone" xr:uid="{0164AC47-E650-41CF-BEFC-2701B45C649C}"/>
    <hyperlink ref="B21" location="Kodak!A1" display="Kodak" xr:uid="{3460CD94-519F-48B0-8823-F80CC8DEFDF6}"/>
    <hyperlink ref="B33" location="Pinner_Telephone_Exchange!A1" display="Pinner_Telephone_Exchange" xr:uid="{34103172-D836-4CD1-B7A9-19288C29A927}"/>
    <hyperlink ref="B9" location="Havelock_Place!A1" display="Havelock_Place" xr:uid="{C0A9A5BF-4C05-44CE-BB7E-43199A5B68A6}"/>
    <hyperlink ref="B8" location="College_Road!A1" display="College_Road" xr:uid="{CA14D709-5022-416A-A708-DE2920286EA6}"/>
    <hyperlink ref="B40" location="Travellers_Rest_Kenton_Road!A1" display="Travellers_Rest_Kenton_Road" xr:uid="{7444B556-CFB8-4672-A2AB-10C968FD2A50}"/>
    <hyperlink ref="B24" location="Watling_Farm!A1" display="Watling_Farm" xr:uid="{C83FE2CA-705E-451E-A9A0-258D8E60A95C}"/>
    <hyperlink ref="B35" location="North_Harrow_Methodist_Church!A1" display="North_Harrow_Methodist_Church" xr:uid="{BFAF478D-FBBA-42E0-B6A8-1F0EC12B1ABC}"/>
    <hyperlink ref="B11" location="Greenhill_Way!A1" display="Greenhill_Way" xr:uid="{21B6139B-F2F3-4E62-826E-83CA662DA51E}"/>
    <hyperlink ref="B38" location="Vernon_Lodge!A1" display="Vernon_Lodge" xr:uid="{AFA40DFC-F53A-43FD-A71F-4E27D1357064}"/>
    <hyperlink ref="B13" location="Former_Royal_Mail_Office!A1" display="Former_Royal_Mail_Office" xr:uid="{D58E183E-A1A4-4C8F-8633-FB3650DCCB4F}"/>
    <hyperlink ref="B17" location="Peel_Road!A1" display="Peel_Road" xr:uid="{232C4E22-ED62-48ED-AF0A-301BC4E7E085}"/>
    <hyperlink ref="B10" location="Station_Road_East!A1" display="Station_Road_East" xr:uid="{01DDC8BF-745B-4CA2-B019-66DD5D1C6505}"/>
    <hyperlink ref="B25" location="Waitrose_South_Harrow!A1" display="Waitrose_South_Harrow" xr:uid="{A2828CA0-C725-4DC8-9EBA-9068FBB76301}"/>
  </hyperlinks>
  <pageMargins left="0.7" right="0.7" top="0.75" bottom="0.75" header="0.3" footer="0.3"/>
  <pageSetup paperSize="9" scale="3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6AE29-86EB-4769-978C-F45123BE43DD}">
  <sheetPr codeName="Sheet8">
    <pageSetUpPr fitToPage="1"/>
  </sheetPr>
  <dimension ref="B1:J37"/>
  <sheetViews>
    <sheetView topLeftCell="C1" zoomScale="42" zoomScaleNormal="50" workbookViewId="0">
      <selection activeCell="J53" sqref="J53"/>
    </sheetView>
  </sheetViews>
  <sheetFormatPr defaultColWidth="8.81640625" defaultRowHeight="14.5" x14ac:dyDescent="0.35"/>
  <cols>
    <col min="1" max="1" width="8.81640625" style="4"/>
    <col min="2" max="2" width="25.1796875" style="4" customWidth="1"/>
    <col min="3" max="3" width="61.81640625" style="4" customWidth="1"/>
    <col min="4" max="4" width="8.81640625" style="4"/>
    <col min="5" max="6" width="0" style="4" hidden="1" customWidth="1"/>
    <col min="7" max="7" width="8.81640625" style="4"/>
    <col min="8" max="8" width="31.1796875" style="4" customWidth="1"/>
    <col min="9" max="9" width="36.1796875" style="4" customWidth="1"/>
    <col min="10" max="10" width="43.81640625" style="4" customWidth="1"/>
    <col min="11" max="16384" width="8.81640625" style="4"/>
  </cols>
  <sheetData>
    <row r="1" spans="2:10" x14ac:dyDescent="0.35">
      <c r="H1" s="76"/>
    </row>
    <row r="2" spans="2:10" ht="15" thickBot="1" x14ac:dyDescent="0.4">
      <c r="H2" s="76"/>
    </row>
    <row r="3" spans="2:10" ht="15" thickBot="1" x14ac:dyDescent="0.4">
      <c r="B3" s="226" t="s">
        <v>213</v>
      </c>
      <c r="C3" s="227"/>
      <c r="H3" s="226" t="s">
        <v>214</v>
      </c>
      <c r="I3" s="228"/>
      <c r="J3" s="227"/>
    </row>
    <row r="4" spans="2:10" ht="26.5" thickBot="1" x14ac:dyDescent="0.4">
      <c r="B4" s="77" t="s">
        <v>215</v>
      </c>
      <c r="C4" s="78" t="s">
        <v>216</v>
      </c>
      <c r="H4" s="79" t="s">
        <v>217</v>
      </c>
      <c r="I4" s="80" t="s">
        <v>218</v>
      </c>
      <c r="J4" s="80" t="s">
        <v>219</v>
      </c>
    </row>
    <row r="5" spans="2:10" ht="62.15" customHeight="1" thickBot="1" x14ac:dyDescent="0.4">
      <c r="B5" s="81" t="s">
        <v>220</v>
      </c>
      <c r="C5" s="110" t="s">
        <v>221</v>
      </c>
      <c r="H5" s="229" t="s">
        <v>222</v>
      </c>
      <c r="I5" s="232" t="s">
        <v>223</v>
      </c>
      <c r="J5" s="235" t="s">
        <v>224</v>
      </c>
    </row>
    <row r="6" spans="2:10" ht="39" customHeight="1" thickBot="1" x14ac:dyDescent="0.4">
      <c r="B6" s="81" t="s">
        <v>225</v>
      </c>
      <c r="C6" s="110" t="s">
        <v>226</v>
      </c>
      <c r="H6" s="230"/>
      <c r="I6" s="233"/>
      <c r="J6" s="236"/>
    </row>
    <row r="7" spans="2:10" ht="36" customHeight="1" thickBot="1" x14ac:dyDescent="0.4">
      <c r="B7" s="81" t="s">
        <v>227</v>
      </c>
      <c r="C7" s="110" t="s">
        <v>228</v>
      </c>
      <c r="H7" s="230"/>
      <c r="I7" s="233"/>
      <c r="J7" s="236"/>
    </row>
    <row r="8" spans="2:10" ht="23.15" customHeight="1" x14ac:dyDescent="0.35">
      <c r="B8" s="238" t="s">
        <v>229</v>
      </c>
      <c r="C8" s="83" t="s">
        <v>230</v>
      </c>
      <c r="H8" s="230"/>
      <c r="I8" s="233"/>
      <c r="J8" s="236"/>
    </row>
    <row r="9" spans="2:10" ht="29.15" customHeight="1" x14ac:dyDescent="0.35">
      <c r="B9" s="239"/>
      <c r="C9" s="84" t="s">
        <v>231</v>
      </c>
      <c r="H9" s="230"/>
      <c r="I9" s="233"/>
      <c r="J9" s="236"/>
    </row>
    <row r="10" spans="2:10" ht="38.5" customHeight="1" x14ac:dyDescent="0.35">
      <c r="B10" s="239"/>
      <c r="C10" s="84" t="s">
        <v>232</v>
      </c>
      <c r="H10" s="230"/>
      <c r="I10" s="233"/>
      <c r="J10" s="236"/>
    </row>
    <row r="11" spans="2:10" ht="46.5" customHeight="1" thickBot="1" x14ac:dyDescent="0.4">
      <c r="B11" s="240"/>
      <c r="C11" s="85" t="s">
        <v>233</v>
      </c>
      <c r="H11" s="230"/>
      <c r="I11" s="233"/>
      <c r="J11" s="236"/>
    </row>
    <row r="12" spans="2:10" ht="25.5" thickBot="1" x14ac:dyDescent="0.4">
      <c r="B12" s="238" t="s">
        <v>48</v>
      </c>
      <c r="C12" s="83" t="s">
        <v>234</v>
      </c>
      <c r="H12" s="231"/>
      <c r="I12" s="234"/>
      <c r="J12" s="237"/>
    </row>
    <row r="13" spans="2:10" x14ac:dyDescent="0.35">
      <c r="B13" s="239"/>
      <c r="C13" s="84" t="s">
        <v>235</v>
      </c>
      <c r="H13" s="241" t="s">
        <v>236</v>
      </c>
      <c r="I13" s="232" t="s">
        <v>237</v>
      </c>
      <c r="J13" s="235" t="s">
        <v>238</v>
      </c>
    </row>
    <row r="14" spans="2:10" ht="21.65" customHeight="1" x14ac:dyDescent="0.35">
      <c r="B14" s="239"/>
      <c r="C14" s="84" t="s">
        <v>239</v>
      </c>
      <c r="H14" s="242"/>
      <c r="I14" s="233"/>
      <c r="J14" s="236"/>
    </row>
    <row r="15" spans="2:10" ht="23.5" customHeight="1" thickBot="1" x14ac:dyDescent="0.4">
      <c r="B15" s="240"/>
      <c r="C15" s="86" t="s">
        <v>240</v>
      </c>
      <c r="H15" s="242"/>
      <c r="I15" s="233"/>
      <c r="J15" s="236"/>
    </row>
    <row r="16" spans="2:10" ht="25" x14ac:dyDescent="0.35">
      <c r="B16" s="238" t="s">
        <v>241</v>
      </c>
      <c r="C16" s="83" t="s">
        <v>242</v>
      </c>
      <c r="H16" s="242"/>
      <c r="I16" s="233"/>
      <c r="J16" s="236"/>
    </row>
    <row r="17" spans="2:10" ht="29.5" customHeight="1" x14ac:dyDescent="0.35">
      <c r="B17" s="239"/>
      <c r="C17" s="84" t="s">
        <v>243</v>
      </c>
      <c r="H17" s="242"/>
      <c r="I17" s="233"/>
      <c r="J17" s="236"/>
    </row>
    <row r="18" spans="2:10" ht="40.5" customHeight="1" x14ac:dyDescent="0.35">
      <c r="B18" s="239"/>
      <c r="C18" s="84" t="s">
        <v>244</v>
      </c>
      <c r="H18" s="242"/>
      <c r="I18" s="233"/>
      <c r="J18" s="236"/>
    </row>
    <row r="19" spans="2:10" ht="48.65" customHeight="1" thickBot="1" x14ac:dyDescent="0.4">
      <c r="B19" s="240"/>
      <c r="C19" s="86" t="s">
        <v>245</v>
      </c>
      <c r="H19" s="243"/>
      <c r="I19" s="234"/>
      <c r="J19" s="237"/>
    </row>
    <row r="20" spans="2:10" ht="71.5" customHeight="1" thickBot="1" x14ac:dyDescent="0.4">
      <c r="B20" s="81" t="s">
        <v>246</v>
      </c>
      <c r="C20" s="110" t="s">
        <v>247</v>
      </c>
      <c r="H20" s="87">
        <v>0</v>
      </c>
      <c r="I20" s="78" t="s">
        <v>248</v>
      </c>
      <c r="J20" s="82" t="s">
        <v>249</v>
      </c>
    </row>
    <row r="21" spans="2:10" ht="60.65" customHeight="1" thickBot="1" x14ac:dyDescent="0.4">
      <c r="B21" s="81" t="s">
        <v>250</v>
      </c>
      <c r="C21" s="110" t="s">
        <v>251</v>
      </c>
      <c r="H21" s="88" t="s">
        <v>252</v>
      </c>
      <c r="I21" s="78" t="s">
        <v>253</v>
      </c>
      <c r="J21" s="82" t="s">
        <v>249</v>
      </c>
    </row>
    <row r="22" spans="2:10" ht="71.150000000000006" customHeight="1" thickBot="1" x14ac:dyDescent="0.4">
      <c r="B22" s="81" t="s">
        <v>254</v>
      </c>
      <c r="C22" s="110" t="s">
        <v>255</v>
      </c>
      <c r="H22" s="244" t="s">
        <v>256</v>
      </c>
      <c r="I22" s="232" t="s">
        <v>257</v>
      </c>
      <c r="J22" s="235" t="s">
        <v>258</v>
      </c>
    </row>
    <row r="23" spans="2:10" x14ac:dyDescent="0.35">
      <c r="H23" s="245"/>
      <c r="I23" s="233"/>
      <c r="J23" s="236"/>
    </row>
    <row r="24" spans="2:10" x14ac:dyDescent="0.35">
      <c r="H24" s="245"/>
      <c r="I24" s="233"/>
      <c r="J24" s="236"/>
    </row>
    <row r="25" spans="2:10" x14ac:dyDescent="0.35">
      <c r="H25" s="245"/>
      <c r="I25" s="233"/>
      <c r="J25" s="236"/>
    </row>
    <row r="26" spans="2:10" x14ac:dyDescent="0.35">
      <c r="H26" s="245"/>
      <c r="I26" s="233"/>
      <c r="J26" s="236"/>
    </row>
    <row r="27" spans="2:10" ht="55.5" customHeight="1" thickBot="1" x14ac:dyDescent="0.4">
      <c r="H27" s="246"/>
      <c r="I27" s="234"/>
      <c r="J27" s="237"/>
    </row>
    <row r="28" spans="2:10" x14ac:dyDescent="0.35">
      <c r="H28" s="247" t="s">
        <v>259</v>
      </c>
      <c r="I28" s="232" t="s">
        <v>260</v>
      </c>
      <c r="J28" s="235" t="s">
        <v>261</v>
      </c>
    </row>
    <row r="29" spans="2:10" x14ac:dyDescent="0.35">
      <c r="H29" s="248"/>
      <c r="I29" s="233"/>
      <c r="J29" s="236"/>
    </row>
    <row r="30" spans="2:10" x14ac:dyDescent="0.35">
      <c r="H30" s="248"/>
      <c r="I30" s="233"/>
      <c r="J30" s="236"/>
    </row>
    <row r="31" spans="2:10" x14ac:dyDescent="0.35">
      <c r="H31" s="248"/>
      <c r="I31" s="233"/>
      <c r="J31" s="236"/>
    </row>
    <row r="32" spans="2:10" x14ac:dyDescent="0.35">
      <c r="H32" s="248"/>
      <c r="I32" s="233"/>
      <c r="J32" s="236"/>
    </row>
    <row r="33" spans="8:10" x14ac:dyDescent="0.35">
      <c r="H33" s="248"/>
      <c r="I33" s="233"/>
      <c r="J33" s="236"/>
    </row>
    <row r="34" spans="8:10" x14ac:dyDescent="0.35">
      <c r="H34" s="248"/>
      <c r="I34" s="233"/>
      <c r="J34" s="236"/>
    </row>
    <row r="35" spans="8:10" x14ac:dyDescent="0.35">
      <c r="H35" s="248"/>
      <c r="I35" s="233"/>
      <c r="J35" s="236"/>
    </row>
    <row r="36" spans="8:10" x14ac:dyDescent="0.35">
      <c r="H36" s="248"/>
      <c r="I36" s="233"/>
      <c r="J36" s="236"/>
    </row>
    <row r="37" spans="8:10" ht="134.5" customHeight="1" thickBot="1" x14ac:dyDescent="0.4">
      <c r="H37" s="249"/>
      <c r="I37" s="234"/>
      <c r="J37" s="237"/>
    </row>
  </sheetData>
  <sheetProtection algorithmName="SHA-512" hashValue="RY8Kc248qWiIHGi5YNj+G/fMD6ulNXs6/KJjAkXYxi9b69r8LXxuUhgl1xh45lvmvooQyHptRLPnnV9XyIAlaA==" saltValue="OU6BH3kG75rgEbBqT5fQpg==" spinCount="100000" sheet="1" objects="1" scenarios="1"/>
  <mergeCells count="17">
    <mergeCell ref="H22:H27"/>
    <mergeCell ref="I22:I27"/>
    <mergeCell ref="J22:J27"/>
    <mergeCell ref="H28:H37"/>
    <mergeCell ref="I28:I37"/>
    <mergeCell ref="J28:J37"/>
    <mergeCell ref="B3:C3"/>
    <mergeCell ref="H3:J3"/>
    <mergeCell ref="H5:H12"/>
    <mergeCell ref="I5:I12"/>
    <mergeCell ref="J5:J12"/>
    <mergeCell ref="B8:B11"/>
    <mergeCell ref="B12:B15"/>
    <mergeCell ref="H13:H19"/>
    <mergeCell ref="I13:I19"/>
    <mergeCell ref="J13:J19"/>
    <mergeCell ref="B16:B19"/>
  </mergeCells>
  <pageMargins left="0.7" right="0.7" top="0.75" bottom="0.75" header="0.3" footer="0.3"/>
  <pageSetup paperSize="9" scale="3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01C2-F035-4839-8DE7-BBF36C5A19BA}">
  <sheetPr codeName="Sheet9">
    <pageSetUpPr fitToPage="1"/>
  </sheetPr>
  <dimension ref="B2:AK43"/>
  <sheetViews>
    <sheetView showGridLines="0" zoomScale="97" zoomScaleNormal="80" workbookViewId="0">
      <selection activeCell="AM31" sqref="AM31"/>
    </sheetView>
  </sheetViews>
  <sheetFormatPr defaultRowHeight="14.5" x14ac:dyDescent="0.35"/>
  <cols>
    <col min="1" max="1" width="12.54296875" customWidth="1"/>
    <col min="2" max="2" width="36.1796875" hidden="1" customWidth="1"/>
    <col min="3" max="9" width="8.81640625" hidden="1" customWidth="1"/>
    <col min="10" max="10" width="13.453125" hidden="1" customWidth="1"/>
    <col min="11" max="12" width="8.81640625" hidden="1" customWidth="1"/>
    <col min="13" max="13" width="8.54296875" hidden="1" customWidth="1"/>
    <col min="14" max="17" width="8.81640625" hidden="1" customWidth="1"/>
    <col min="18" max="18" width="8.81640625" customWidth="1"/>
    <col min="19" max="19" width="33.54296875" bestFit="1" customWidth="1"/>
    <col min="20" max="33" width="5.7265625" customWidth="1"/>
    <col min="35" max="35" width="0" hidden="1" customWidth="1"/>
    <col min="36" max="36" width="20" bestFit="1" customWidth="1"/>
  </cols>
  <sheetData>
    <row r="2" spans="2:37" x14ac:dyDescent="0.35">
      <c r="B2" t="s">
        <v>262</v>
      </c>
      <c r="C2">
        <v>12</v>
      </c>
      <c r="D2">
        <v>22</v>
      </c>
      <c r="E2">
        <v>24</v>
      </c>
      <c r="F2">
        <v>32</v>
      </c>
      <c r="G2">
        <v>40</v>
      </c>
      <c r="H2">
        <v>46</v>
      </c>
      <c r="I2">
        <v>51</v>
      </c>
      <c r="J2">
        <v>53</v>
      </c>
      <c r="K2">
        <v>58</v>
      </c>
      <c r="L2">
        <v>61</v>
      </c>
      <c r="M2">
        <v>69</v>
      </c>
      <c r="N2">
        <v>76</v>
      </c>
      <c r="O2">
        <v>81</v>
      </c>
      <c r="P2">
        <v>88</v>
      </c>
    </row>
    <row r="3" spans="2:37" x14ac:dyDescent="0.35">
      <c r="B3" s="93" t="s">
        <v>30</v>
      </c>
      <c r="C3" s="93" t="s">
        <v>263</v>
      </c>
      <c r="D3" s="93" t="s">
        <v>264</v>
      </c>
      <c r="E3" s="93" t="s">
        <v>265</v>
      </c>
      <c r="F3" s="93" t="s">
        <v>266</v>
      </c>
      <c r="G3" s="93" t="s">
        <v>267</v>
      </c>
      <c r="H3" s="93" t="s">
        <v>268</v>
      </c>
      <c r="I3" s="93" t="s">
        <v>269</v>
      </c>
      <c r="J3" s="93" t="s">
        <v>270</v>
      </c>
      <c r="K3" s="93" t="s">
        <v>271</v>
      </c>
      <c r="L3" s="93" t="s">
        <v>272</v>
      </c>
      <c r="M3" s="93" t="s">
        <v>273</v>
      </c>
      <c r="N3" s="93" t="s">
        <v>274</v>
      </c>
      <c r="O3" s="93" t="s">
        <v>275</v>
      </c>
      <c r="P3" s="93" t="s">
        <v>276</v>
      </c>
      <c r="S3" s="93" t="s">
        <v>30</v>
      </c>
      <c r="T3" s="93" t="s">
        <v>114</v>
      </c>
      <c r="U3" s="93" t="s">
        <v>115</v>
      </c>
      <c r="V3" s="93" t="s">
        <v>116</v>
      </c>
      <c r="W3" s="93" t="s">
        <v>117</v>
      </c>
      <c r="X3" s="93" t="s">
        <v>118</v>
      </c>
      <c r="Y3" s="93" t="s">
        <v>119</v>
      </c>
      <c r="Z3" s="93" t="s">
        <v>120</v>
      </c>
      <c r="AA3" s="93" t="s">
        <v>121</v>
      </c>
      <c r="AB3" s="93" t="s">
        <v>122</v>
      </c>
      <c r="AC3" s="93" t="s">
        <v>123</v>
      </c>
      <c r="AD3" s="93" t="s">
        <v>124</v>
      </c>
      <c r="AE3" s="93" t="s">
        <v>125</v>
      </c>
      <c r="AF3" s="93" t="s">
        <v>126</v>
      </c>
      <c r="AG3" s="93" t="s">
        <v>127</v>
      </c>
      <c r="AJ3" s="71" t="s">
        <v>277</v>
      </c>
      <c r="AK3" s="94" t="s">
        <v>278</v>
      </c>
    </row>
    <row r="4" spans="2:37" x14ac:dyDescent="0.35">
      <c r="B4" s="71" t="s">
        <v>179</v>
      </c>
      <c r="C4" s="71" t="str" cm="1">
        <f t="array" aca="1" ref="C4" ca="1">INDIRECT($B4&amp;"!"&amp;$B$2&amp;$C$2)</f>
        <v>Significant Positive</v>
      </c>
      <c r="D4" s="71" t="str" cm="1">
        <f t="array" aca="1" ref="D4" ca="1">INDIRECT($B4&amp;"!"&amp;$B$2&amp;$D$2)</f>
        <v>Significant Positive</v>
      </c>
      <c r="E4" s="71" t="str" cm="1">
        <f t="array" aca="1" ref="E4" ca="1">INDIRECT($B4&amp;"!"&amp;$B$2&amp;$E$2)</f>
        <v>Minor Positive</v>
      </c>
      <c r="F4" s="71" t="str" cm="1">
        <f t="array" aca="1" ref="F4" ca="1">INDIRECT($B4&amp;"!"&amp;$B$2&amp;$F$2)</f>
        <v>Minor Positive</v>
      </c>
      <c r="G4" s="71" t="str" cm="1">
        <f t="array" aca="1" ref="G4" ca="1">INDIRECT($B4&amp;"!"&amp;$B$2&amp;$G$2)</f>
        <v>Significant Positive</v>
      </c>
      <c r="H4" s="71" t="str" cm="1">
        <f t="array" aca="1" ref="H4" ca="1">INDIRECT($B4&amp;"!"&amp;$B$2&amp;$H$2)</f>
        <v>Minor Positive</v>
      </c>
      <c r="I4" s="71" t="str" cm="1">
        <f t="array" aca="1" ref="I4" ca="1">INDIRECT($B4&amp;"!"&amp;$B$2&amp;$I$2)</f>
        <v>Neutral</v>
      </c>
      <c r="J4" s="71" t="str" cm="1">
        <f t="array" aca="1" ref="J4" ca="1">INDIRECT($B4&amp;"!"&amp;$B$2&amp;$J$2)</f>
        <v>Significant Positive</v>
      </c>
      <c r="K4" s="71" t="str" cm="1">
        <f t="array" aca="1" ref="K4" ca="1">INDIRECT($B4&amp;"!"&amp;$B$2&amp;$K$2)</f>
        <v>Minor Negative</v>
      </c>
      <c r="L4" s="71" t="str" cm="1">
        <f t="array" aca="1" ref="L4" ca="1">INDIRECT($B4&amp;"!"&amp;$B$2&amp;$L$2)</f>
        <v>Neutral</v>
      </c>
      <c r="M4" s="71" t="str" cm="1">
        <f t="array" aca="1" ref="M4" ca="1">INDIRECT($B4&amp;"!"&amp;$B$2&amp;$M$2)</f>
        <v>Minor Negative</v>
      </c>
      <c r="N4" s="71" t="str" cm="1">
        <f t="array" aca="1" ref="N4" ca="1">INDIRECT($B4&amp;"!"&amp;$B$2&amp;$N$2)</f>
        <v>Neutral</v>
      </c>
      <c r="O4" s="71" t="str" cm="1">
        <f t="array" aca="1" ref="O4" ca="1">INDIRECT($B4&amp;"!"&amp;$B$2&amp;$O$2)</f>
        <v>Neutral</v>
      </c>
      <c r="P4" s="71" t="str" cm="1">
        <f t="array" aca="1" ref="P4" ca="1">INDIRECT($B4&amp;"!"&amp;$B$2&amp;$P$2)</f>
        <v>Neutral</v>
      </c>
      <c r="S4" s="105" t="s">
        <v>173</v>
      </c>
      <c r="T4" s="100" t="str">
        <f ca="1">INDEX($AK$3:$AK$8,MATCH(C7, $AJ$3:$AJ$8,0))</f>
        <v>+ +</v>
      </c>
      <c r="U4" s="100" t="str">
        <f t="shared" ref="U4:AG5" ca="1" si="0">INDEX($AK$3:$AK$8,MATCH(D7, $AJ$3:$AJ$8,0))</f>
        <v>+ +</v>
      </c>
      <c r="V4" s="100" t="str">
        <f t="shared" ca="1" si="0"/>
        <v>+ +</v>
      </c>
      <c r="W4" s="100" t="str">
        <f t="shared" ca="1" si="0"/>
        <v>+</v>
      </c>
      <c r="X4" s="100" t="str">
        <f t="shared" ca="1" si="0"/>
        <v>+ +</v>
      </c>
      <c r="Y4" s="100" t="str">
        <f t="shared" ca="1" si="0"/>
        <v>+ +</v>
      </c>
      <c r="Z4" s="100">
        <f t="shared" ca="1" si="0"/>
        <v>0</v>
      </c>
      <c r="AA4" s="100" t="str">
        <f t="shared" ca="1" si="0"/>
        <v>+</v>
      </c>
      <c r="AB4" s="100" t="str">
        <f t="shared" ca="1" si="0"/>
        <v>-</v>
      </c>
      <c r="AC4" s="100" t="str">
        <f t="shared" ca="1" si="0"/>
        <v>+</v>
      </c>
      <c r="AD4" s="100" t="str">
        <f t="shared" ca="1" si="0"/>
        <v>+</v>
      </c>
      <c r="AE4" s="100">
        <f t="shared" ca="1" si="0"/>
        <v>0</v>
      </c>
      <c r="AF4" s="100" t="str">
        <f t="shared" ca="1" si="0"/>
        <v>+</v>
      </c>
      <c r="AG4" s="100">
        <f t="shared" ca="1" si="0"/>
        <v>0</v>
      </c>
      <c r="AJ4" s="71" t="s">
        <v>279</v>
      </c>
      <c r="AK4" s="95" t="s">
        <v>236</v>
      </c>
    </row>
    <row r="5" spans="2:37" x14ac:dyDescent="0.35">
      <c r="B5" s="71" t="s">
        <v>187</v>
      </c>
      <c r="C5" s="71" t="str" cm="1">
        <f t="array" aca="1" ref="C5" ca="1">INDIRECT($B5&amp;"!"&amp;$B$2&amp;$C$2)</f>
        <v>Minor Positive</v>
      </c>
      <c r="D5" s="71" t="str" cm="1">
        <f t="array" aca="1" ref="D5" ca="1">INDIRECT($B5&amp;"!"&amp;$B$2&amp;$D$2)</f>
        <v>Minor Positive</v>
      </c>
      <c r="E5" s="71" t="str" cm="1">
        <f t="array" aca="1" ref="E5" ca="1">INDIRECT($B5&amp;"!"&amp;$B$2&amp;$E$2)</f>
        <v>Minor Positive</v>
      </c>
      <c r="F5" s="71" t="str" cm="1">
        <f t="array" aca="1" ref="F5" ca="1">INDIRECT($B5&amp;"!"&amp;$B$2&amp;$F$2)</f>
        <v>Minor Positive</v>
      </c>
      <c r="G5" s="71" t="str" cm="1">
        <f t="array" aca="1" ref="G5" ca="1">INDIRECT($B5&amp;"!"&amp;$B$2&amp;$G$2)</f>
        <v>Minor Positive</v>
      </c>
      <c r="H5" s="71" t="str" cm="1">
        <f t="array" aca="1" ref="H5" ca="1">INDIRECT($B5&amp;"!"&amp;$B$2&amp;$H$2)</f>
        <v>Minor Positive</v>
      </c>
      <c r="I5" s="71" t="str" cm="1">
        <f t="array" aca="1" ref="I5" ca="1">INDIRECT($B5&amp;"!"&amp;$B$2&amp;$I$2)</f>
        <v>Neutral</v>
      </c>
      <c r="J5" s="71" t="str" cm="1">
        <f t="array" aca="1" ref="J5" ca="1">INDIRECT($B5&amp;"!"&amp;$B$2&amp;$J$2)</f>
        <v>Minor Positive</v>
      </c>
      <c r="K5" s="71" t="str" cm="1">
        <f t="array" aca="1" ref="K5" ca="1">INDIRECT($B5&amp;"!"&amp;$B$2&amp;$K$2)</f>
        <v>Minor Negative</v>
      </c>
      <c r="L5" s="71" t="str" cm="1">
        <f t="array" aca="1" ref="L5" ca="1">INDIRECT($B5&amp;"!"&amp;$B$2&amp;$L$2)</f>
        <v>Minor Positive</v>
      </c>
      <c r="M5" s="71" t="str" cm="1">
        <f t="array" aca="1" ref="M5" ca="1">INDIRECT($B5&amp;"!"&amp;$B$2&amp;$M$2)</f>
        <v>Minor Negative</v>
      </c>
      <c r="N5" s="71" t="str" cm="1">
        <f t="array" aca="1" ref="N5" ca="1">INDIRECT($B5&amp;"!"&amp;$B$2&amp;$N$2)</f>
        <v>Neutral</v>
      </c>
      <c r="O5" s="71" t="str" cm="1">
        <f t="array" aca="1" ref="O5" ca="1">INDIRECT($B5&amp;"!"&amp;$B$2&amp;$O$2)</f>
        <v>Neutral</v>
      </c>
      <c r="P5" s="71" t="str" cm="1">
        <f t="array" aca="1" ref="P5" ca="1">INDIRECT($B5&amp;"!"&amp;$B$2&amp;$P$2)</f>
        <v>Neutral</v>
      </c>
      <c r="S5" s="104" t="s">
        <v>174</v>
      </c>
      <c r="T5" s="100" t="str">
        <f ca="1">INDEX($AK$3:$AK$8,MATCH(C8, $AJ$3:$AJ$8,0))</f>
        <v>+ +</v>
      </c>
      <c r="U5" s="100" t="str">
        <f t="shared" ca="1" si="0"/>
        <v>+ +</v>
      </c>
      <c r="V5" s="100" t="str">
        <f t="shared" ca="1" si="0"/>
        <v>+ +</v>
      </c>
      <c r="W5" s="100" t="str">
        <f t="shared" ca="1" si="0"/>
        <v>+</v>
      </c>
      <c r="X5" s="100" t="str">
        <f t="shared" ca="1" si="0"/>
        <v>+ +</v>
      </c>
      <c r="Y5" s="100" t="str">
        <f t="shared" ca="1" si="0"/>
        <v>+ +</v>
      </c>
      <c r="Z5" s="100">
        <f t="shared" ca="1" si="0"/>
        <v>0</v>
      </c>
      <c r="AA5" s="100" t="str">
        <f t="shared" ca="1" si="0"/>
        <v>+ +</v>
      </c>
      <c r="AB5" s="100" t="str">
        <f t="shared" ca="1" si="0"/>
        <v>-</v>
      </c>
      <c r="AC5" s="100" t="str">
        <f t="shared" ca="1" si="0"/>
        <v>+</v>
      </c>
      <c r="AD5" s="100" t="str">
        <f t="shared" ca="1" si="0"/>
        <v>-</v>
      </c>
      <c r="AE5" s="100">
        <f t="shared" ca="1" si="0"/>
        <v>0</v>
      </c>
      <c r="AF5" s="100" t="str">
        <f t="shared" ca="1" si="0"/>
        <v>+</v>
      </c>
      <c r="AG5" s="100">
        <f t="shared" ca="1" si="0"/>
        <v>0</v>
      </c>
      <c r="AJ5" s="71" t="s">
        <v>280</v>
      </c>
      <c r="AK5" s="96">
        <v>0</v>
      </c>
    </row>
    <row r="6" spans="2:37" ht="15" customHeight="1" x14ac:dyDescent="0.35">
      <c r="B6" s="71" t="s">
        <v>183</v>
      </c>
      <c r="C6" s="71" t="str" cm="1">
        <f t="array" aca="1" ref="C6" ca="1">INDIRECT($B6&amp;"!"&amp;$B$2&amp;$C$2)</f>
        <v>Significant Positive</v>
      </c>
      <c r="D6" s="71" t="str" cm="1">
        <f t="array" aca="1" ref="D6" ca="1">INDIRECT($B6&amp;"!"&amp;$B$2&amp;$D$2)</f>
        <v>Significant Positive</v>
      </c>
      <c r="E6" s="71" t="str" cm="1">
        <f t="array" aca="1" ref="E6" ca="1">INDIRECT($B6&amp;"!"&amp;$B$2&amp;$E$2)</f>
        <v>Significant Positive</v>
      </c>
      <c r="F6" s="71" t="str" cm="1">
        <f t="array" aca="1" ref="F6" ca="1">INDIRECT($B6&amp;"!"&amp;$B$2&amp;$F$2)</f>
        <v>Minor Positive</v>
      </c>
      <c r="G6" s="71" t="str" cm="1">
        <f t="array" aca="1" ref="G6" ca="1">INDIRECT($B6&amp;"!"&amp;$B$2&amp;$G$2)</f>
        <v>Significant Positive</v>
      </c>
      <c r="H6" s="71" t="str" cm="1">
        <f t="array" aca="1" ref="H6" ca="1">INDIRECT($B6&amp;"!"&amp;$B$2&amp;$H$2)</f>
        <v>Significant Positive</v>
      </c>
      <c r="I6" s="71" t="str" cm="1">
        <f t="array" aca="1" ref="I6" ca="1">INDIRECT($B6&amp;"!"&amp;$B$2&amp;$I$2)</f>
        <v>Neutral</v>
      </c>
      <c r="J6" s="71" t="str" cm="1">
        <f t="array" aca="1" ref="J6" ca="1">INDIRECT($B6&amp;"!"&amp;$B$2&amp;$J$2)</f>
        <v>Minor Positive</v>
      </c>
      <c r="K6" s="71" t="str" cm="1">
        <f t="array" aca="1" ref="K6" ca="1">INDIRECT($B6&amp;"!"&amp;$B$2&amp;$K$2)</f>
        <v>Minor Negative</v>
      </c>
      <c r="L6" s="71" t="str" cm="1">
        <f t="array" aca="1" ref="L6" ca="1">INDIRECT($B6&amp;"!"&amp;$B$2&amp;$L$2)</f>
        <v>Minor Positive</v>
      </c>
      <c r="M6" s="71" t="str" cm="1">
        <f t="array" aca="1" ref="M6" ca="1">INDIRECT($B6&amp;"!"&amp;$B$2&amp;$M$2)</f>
        <v>Minor Positive</v>
      </c>
      <c r="N6" s="71" t="str" cm="1">
        <f t="array" aca="1" ref="N6" ca="1">INDIRECT($B6&amp;"!"&amp;$B$2&amp;$N$2)</f>
        <v>Neutral</v>
      </c>
      <c r="O6" s="71" t="str" cm="1">
        <f t="array" aca="1" ref="O6" ca="1">INDIRECT($B6&amp;"!"&amp;$B$2&amp;$O$2)</f>
        <v>Neutral</v>
      </c>
      <c r="P6" s="71" t="str" cm="1">
        <f t="array" aca="1" ref="P6" ca="1">INDIRECT($B6&amp;"!"&amp;$B$2&amp;$P$2)</f>
        <v>Neutral</v>
      </c>
      <c r="S6" s="107" t="s">
        <v>175</v>
      </c>
      <c r="T6" s="100" t="str">
        <f t="shared" ref="T6:AG6" ca="1" si="1">INDEX($AK$3:$AK$8,MATCH(C40, $AJ$3:$AJ$8,0))</f>
        <v>?</v>
      </c>
      <c r="U6" s="100" t="str">
        <f t="shared" ca="1" si="1"/>
        <v>?</v>
      </c>
      <c r="V6" s="100" t="str">
        <f t="shared" ca="1" si="1"/>
        <v>+ +</v>
      </c>
      <c r="W6" s="100" t="str">
        <f t="shared" ca="1" si="1"/>
        <v>?</v>
      </c>
      <c r="X6" s="100" t="str">
        <f t="shared" ca="1" si="1"/>
        <v>+</v>
      </c>
      <c r="Y6" s="100" t="str">
        <f t="shared" ca="1" si="1"/>
        <v>+ +</v>
      </c>
      <c r="Z6" s="100">
        <f t="shared" ca="1" si="1"/>
        <v>0</v>
      </c>
      <c r="AA6" s="100" t="str">
        <f t="shared" ca="1" si="1"/>
        <v>+</v>
      </c>
      <c r="AB6" s="100" t="str">
        <f t="shared" ca="1" si="1"/>
        <v>+</v>
      </c>
      <c r="AC6" s="100" t="str">
        <f t="shared" ca="1" si="1"/>
        <v>+</v>
      </c>
      <c r="AD6" s="100" t="str">
        <f t="shared" ca="1" si="1"/>
        <v>-</v>
      </c>
      <c r="AE6" s="100">
        <f t="shared" ca="1" si="1"/>
        <v>0</v>
      </c>
      <c r="AF6" s="100" t="str">
        <f t="shared" ca="1" si="1"/>
        <v>+</v>
      </c>
      <c r="AG6" s="100">
        <f t="shared" ca="1" si="1"/>
        <v>0</v>
      </c>
      <c r="AJ6" s="71" t="s">
        <v>281</v>
      </c>
      <c r="AK6" s="97" t="s">
        <v>252</v>
      </c>
    </row>
    <row r="7" spans="2:37" x14ac:dyDescent="0.35">
      <c r="B7" s="71" t="s">
        <v>173</v>
      </c>
      <c r="C7" s="71" t="str" cm="1">
        <f t="array" aca="1" ref="C7" ca="1">INDIRECT($B7&amp;"!"&amp;$B$2&amp;$C$2)</f>
        <v>Significant Positive</v>
      </c>
      <c r="D7" s="71" t="str" cm="1">
        <f t="array" aca="1" ref="D7" ca="1">INDIRECT($B7&amp;"!"&amp;$B$2&amp;$D$2)</f>
        <v>Significant Positive</v>
      </c>
      <c r="E7" s="71" t="str" cm="1">
        <f t="array" aca="1" ref="E7" ca="1">INDIRECT($B7&amp;"!"&amp;$B$2&amp;$E$2)</f>
        <v>Significant Positive</v>
      </c>
      <c r="F7" s="71" t="str" cm="1">
        <f t="array" aca="1" ref="F7" ca="1">INDIRECT($B7&amp;"!"&amp;$B$2&amp;$F$2)</f>
        <v>Minor Positive</v>
      </c>
      <c r="G7" s="71" t="str" cm="1">
        <f t="array" aca="1" ref="G7" ca="1">INDIRECT($B7&amp;"!"&amp;$B$2&amp;$G$2)</f>
        <v>Significant Positive</v>
      </c>
      <c r="H7" s="71" t="str" cm="1">
        <f t="array" aca="1" ref="H7" ca="1">INDIRECT($B7&amp;"!"&amp;$B$2&amp;$H$2)</f>
        <v>Significant Positive</v>
      </c>
      <c r="I7" s="71" t="str" cm="1">
        <f t="array" aca="1" ref="I7" ca="1">INDIRECT($B7&amp;"!"&amp;$B$2&amp;$I$2)</f>
        <v>Neutral</v>
      </c>
      <c r="J7" s="71" t="str" cm="1">
        <f t="array" aca="1" ref="J7" ca="1">INDIRECT($B7&amp;"!"&amp;$B$2&amp;$J$2)</f>
        <v>Minor Positive</v>
      </c>
      <c r="K7" s="71" t="str" cm="1">
        <f t="array" aca="1" ref="K7" ca="1">INDIRECT($B7&amp;"!"&amp;$B$2&amp;$K$2)</f>
        <v>Minor Negative</v>
      </c>
      <c r="L7" s="71" t="str" cm="1">
        <f t="array" aca="1" ref="L7" ca="1">INDIRECT($B7&amp;"!"&amp;$B$2&amp;$L$2)</f>
        <v>Minor Positive</v>
      </c>
      <c r="M7" s="71" t="str" cm="1">
        <f t="array" aca="1" ref="M7" ca="1">INDIRECT($B7&amp;"!"&amp;$B$2&amp;$M$2)</f>
        <v>Minor Positive</v>
      </c>
      <c r="N7" s="71" t="str" cm="1">
        <f t="array" aca="1" ref="N7" ca="1">INDIRECT($B7&amp;"!"&amp;$B$2&amp;$N$2)</f>
        <v>Neutral</v>
      </c>
      <c r="O7" s="71" t="str" cm="1">
        <f t="array" aca="1" ref="O7" ca="1">INDIRECT($B7&amp;"!"&amp;$B$2&amp;$O$2)</f>
        <v>Minor Positive</v>
      </c>
      <c r="P7" s="71" t="str" cm="1">
        <f t="array" aca="1" ref="P7" ca="1">INDIRECT($B7&amp;"!"&amp;$B$2&amp;$P$2)</f>
        <v>Neutral</v>
      </c>
      <c r="S7" s="107" t="s">
        <v>176</v>
      </c>
      <c r="T7" s="100" t="str">
        <f t="shared" ref="T7:AG7" ca="1" si="2">INDEX($AK$3:$AK$8,MATCH(C39, $AJ$3:$AJ$8,0))</f>
        <v>?</v>
      </c>
      <c r="U7" s="100" t="str">
        <f t="shared" ca="1" si="2"/>
        <v>?</v>
      </c>
      <c r="V7" s="100" t="str">
        <f t="shared" ca="1" si="2"/>
        <v>+ +</v>
      </c>
      <c r="W7" s="100" t="str">
        <f t="shared" ca="1" si="2"/>
        <v>+</v>
      </c>
      <c r="X7" s="100" t="str">
        <f t="shared" ca="1" si="2"/>
        <v>+ +</v>
      </c>
      <c r="Y7" s="100" t="str">
        <f t="shared" ca="1" si="2"/>
        <v>+ +</v>
      </c>
      <c r="Z7" s="100">
        <f t="shared" ca="1" si="2"/>
        <v>0</v>
      </c>
      <c r="AA7" s="100" t="str">
        <f t="shared" ca="1" si="2"/>
        <v>+</v>
      </c>
      <c r="AB7" s="100" t="str">
        <f t="shared" ca="1" si="2"/>
        <v>+</v>
      </c>
      <c r="AC7" s="100">
        <f t="shared" ca="1" si="2"/>
        <v>0</v>
      </c>
      <c r="AD7" s="100" t="str">
        <f t="shared" ca="1" si="2"/>
        <v>-</v>
      </c>
      <c r="AE7" s="100">
        <f t="shared" ca="1" si="2"/>
        <v>0</v>
      </c>
      <c r="AF7" s="100" t="str">
        <f t="shared" ca="1" si="2"/>
        <v>+</v>
      </c>
      <c r="AG7" s="100">
        <f t="shared" ca="1" si="2"/>
        <v>0</v>
      </c>
      <c r="AJ7" s="71" t="s">
        <v>282</v>
      </c>
      <c r="AK7" s="98" t="s">
        <v>256</v>
      </c>
    </row>
    <row r="8" spans="2:37" x14ac:dyDescent="0.35">
      <c r="B8" s="71" t="s">
        <v>174</v>
      </c>
      <c r="C8" s="71" t="str" cm="1">
        <f t="array" aca="1" ref="C8" ca="1">INDIRECT($B8&amp;"!"&amp;$B$2&amp;$C$2)</f>
        <v>Significant Positive</v>
      </c>
      <c r="D8" s="71" t="str" cm="1">
        <f t="array" aca="1" ref="D8" ca="1">INDIRECT($B8&amp;"!"&amp;$B$2&amp;$D$2)</f>
        <v>Significant Positive</v>
      </c>
      <c r="E8" s="71" t="str" cm="1">
        <f t="array" aca="1" ref="E8" ca="1">INDIRECT($B8&amp;"!"&amp;$B$2&amp;$E$2)</f>
        <v>Significant Positive</v>
      </c>
      <c r="F8" s="71" t="str" cm="1">
        <f t="array" aca="1" ref="F8" ca="1">INDIRECT($B8&amp;"!"&amp;$B$2&amp;$F$2)</f>
        <v>Minor Positive</v>
      </c>
      <c r="G8" s="71" t="str" cm="1">
        <f t="array" aca="1" ref="G8" ca="1">INDIRECT($B8&amp;"!"&amp;$B$2&amp;$G$2)</f>
        <v>Significant Positive</v>
      </c>
      <c r="H8" s="71" t="str" cm="1">
        <f t="array" aca="1" ref="H8" ca="1">INDIRECT($B8&amp;"!"&amp;$B$2&amp;$H$2)</f>
        <v>Significant Positive</v>
      </c>
      <c r="I8" s="71" t="str" cm="1">
        <f t="array" aca="1" ref="I8" ca="1">INDIRECT($B8&amp;"!"&amp;$B$2&amp;$I$2)</f>
        <v>Neutral</v>
      </c>
      <c r="J8" s="71" t="str" cm="1">
        <f t="array" aca="1" ref="J8" ca="1">INDIRECT($B8&amp;"!"&amp;$B$2&amp;$J$2)</f>
        <v>Significant Positive</v>
      </c>
      <c r="K8" s="71" t="str" cm="1">
        <f t="array" aca="1" ref="K8" ca="1">INDIRECT($B8&amp;"!"&amp;$B$2&amp;$K$2)</f>
        <v>Minor Negative</v>
      </c>
      <c r="L8" s="71" t="str" cm="1">
        <f t="array" aca="1" ref="L8" ca="1">INDIRECT($B8&amp;"!"&amp;$B$2&amp;$L$2)</f>
        <v>Minor Positive</v>
      </c>
      <c r="M8" s="71" t="str" cm="1">
        <f t="array" aca="1" ref="M8" ca="1">INDIRECT($B8&amp;"!"&amp;$B$2&amp;$M$2)</f>
        <v>Minor Negative</v>
      </c>
      <c r="N8" s="71" t="str" cm="1">
        <f t="array" aca="1" ref="N8" ca="1">INDIRECT($B8&amp;"!"&amp;$B$2&amp;$N$2)</f>
        <v>Neutral</v>
      </c>
      <c r="O8" s="71" t="str" cm="1">
        <f t="array" aca="1" ref="O8" ca="1">INDIRECT($B8&amp;"!"&amp;$B$2&amp;$O$2)</f>
        <v>Minor Positive</v>
      </c>
      <c r="P8" s="71" t="str" cm="1">
        <f t="array" aca="1" ref="P8" ca="1">INDIRECT($B8&amp;"!"&amp;$B$2&amp;$P$2)</f>
        <v>Neutral</v>
      </c>
      <c r="S8" s="107" t="s">
        <v>177</v>
      </c>
      <c r="T8" s="100" t="str">
        <f t="shared" ref="T8:AG8" ca="1" si="3">INDEX($AK$3:$AK$8,MATCH(C24, $AJ$3:$AJ$8,0))</f>
        <v>+ +</v>
      </c>
      <c r="U8" s="100" t="str">
        <f t="shared" ca="1" si="3"/>
        <v>+ +</v>
      </c>
      <c r="V8" s="100" t="str">
        <f t="shared" ca="1" si="3"/>
        <v>+ +</v>
      </c>
      <c r="W8" s="100" t="str">
        <f t="shared" ca="1" si="3"/>
        <v>+</v>
      </c>
      <c r="X8" s="100" t="str">
        <f t="shared" ca="1" si="3"/>
        <v>+ +</v>
      </c>
      <c r="Y8" s="100" t="str">
        <f t="shared" ca="1" si="3"/>
        <v>+ +</v>
      </c>
      <c r="Z8" s="100">
        <f t="shared" ca="1" si="3"/>
        <v>0</v>
      </c>
      <c r="AA8" s="100" t="str">
        <f t="shared" ca="1" si="3"/>
        <v>+ +</v>
      </c>
      <c r="AB8" s="100" t="str">
        <f t="shared" ca="1" si="3"/>
        <v>-</v>
      </c>
      <c r="AC8" s="100">
        <f t="shared" ca="1" si="3"/>
        <v>0</v>
      </c>
      <c r="AD8" s="100" t="str">
        <f t="shared" ca="1" si="3"/>
        <v>-</v>
      </c>
      <c r="AE8" s="100">
        <f t="shared" ca="1" si="3"/>
        <v>0</v>
      </c>
      <c r="AF8" s="100" t="str">
        <f t="shared" ca="1" si="3"/>
        <v>+</v>
      </c>
      <c r="AG8" s="100">
        <f t="shared" ca="1" si="3"/>
        <v>0</v>
      </c>
      <c r="AJ8" s="71" t="s">
        <v>283</v>
      </c>
      <c r="AK8" s="99" t="s">
        <v>284</v>
      </c>
    </row>
    <row r="9" spans="2:37" x14ac:dyDescent="0.35">
      <c r="B9" s="71" t="s">
        <v>198</v>
      </c>
      <c r="C9" s="71" t="str" cm="1">
        <f t="array" aca="1" ref="C9" ca="1">INDIRECT($B9&amp;"!"&amp;$B$2&amp;$C$2)</f>
        <v>Minor Positive</v>
      </c>
      <c r="D9" s="71" t="str" cm="1">
        <f t="array" aca="1" ref="D9" ca="1">INDIRECT($B9&amp;"!"&amp;$B$2&amp;$D$2)</f>
        <v>Minor Positive</v>
      </c>
      <c r="E9" s="71" t="str" cm="1">
        <f t="array" aca="1" ref="E9" ca="1">INDIRECT($B9&amp;"!"&amp;$B$2&amp;$E$2)</f>
        <v>Minor Positive</v>
      </c>
      <c r="F9" s="71" t="str" cm="1">
        <f t="array" aca="1" ref="F9" ca="1">INDIRECT($B9&amp;"!"&amp;$B$2&amp;$F$2)</f>
        <v>Minor Positive</v>
      </c>
      <c r="G9" s="71" t="str" cm="1">
        <f t="array" aca="1" ref="G9" ca="1">INDIRECT($B9&amp;"!"&amp;$B$2&amp;$G$2)</f>
        <v>Minor Positive</v>
      </c>
      <c r="H9" s="71" t="str" cm="1">
        <f t="array" aca="1" ref="H9" ca="1">INDIRECT($B9&amp;"!"&amp;$B$2&amp;$H$2)</f>
        <v>Minor Positive</v>
      </c>
      <c r="I9" s="71" t="str" cm="1">
        <f t="array" aca="1" ref="I9" ca="1">INDIRECT($B9&amp;"!"&amp;$B$2&amp;$I$2)</f>
        <v>Neutral</v>
      </c>
      <c r="J9" s="71" t="str" cm="1">
        <f t="array" aca="1" ref="J9" ca="1">INDIRECT($B9&amp;"!"&amp;$B$2&amp;$J$2)</f>
        <v>Minor Positive</v>
      </c>
      <c r="K9" s="71" t="str" cm="1">
        <f t="array" aca="1" ref="K9" ca="1">INDIRECT($B9&amp;"!"&amp;$B$2&amp;$K$2)</f>
        <v>Minor Negative</v>
      </c>
      <c r="L9" s="71" t="str" cm="1">
        <f t="array" aca="1" ref="L9" ca="1">INDIRECT($B9&amp;"!"&amp;$B$2&amp;$L$2)</f>
        <v>Neutral</v>
      </c>
      <c r="M9" s="71" t="str" cm="1">
        <f t="array" aca="1" ref="M9" ca="1">INDIRECT($B9&amp;"!"&amp;$B$2&amp;$M$2)</f>
        <v>Minor Negative</v>
      </c>
      <c r="N9" s="71" t="str" cm="1">
        <f t="array" aca="1" ref="N9" ca="1">INDIRECT($B9&amp;"!"&amp;$B$2&amp;$N$2)</f>
        <v>Minor Positive</v>
      </c>
      <c r="O9" s="71" t="str" cm="1">
        <f t="array" aca="1" ref="O9" ca="1">INDIRECT($B9&amp;"!"&amp;$B$2&amp;$O$2)</f>
        <v>Neutral</v>
      </c>
      <c r="P9" s="71" t="str" cm="1">
        <f t="array" aca="1" ref="P9" ca="1">INDIRECT($B9&amp;"!"&amp;$B$2&amp;$P$2)</f>
        <v>Neutral</v>
      </c>
      <c r="S9" s="107" t="s">
        <v>178</v>
      </c>
      <c r="T9" s="100" t="str">
        <f t="shared" ref="T9:AG9" ca="1" si="4">INDEX($AK$3:$AK$8,MATCH(C37, $AJ$3:$AJ$8,0))</f>
        <v>+ +</v>
      </c>
      <c r="U9" s="100" t="str">
        <f t="shared" ca="1" si="4"/>
        <v>+ +</v>
      </c>
      <c r="V9" s="100" t="str">
        <f t="shared" ca="1" si="4"/>
        <v>+ +</v>
      </c>
      <c r="W9" s="100" t="str">
        <f t="shared" ca="1" si="4"/>
        <v>+ +</v>
      </c>
      <c r="X9" s="100" t="str">
        <f t="shared" ca="1" si="4"/>
        <v>+ +</v>
      </c>
      <c r="Y9" s="100" t="str">
        <f t="shared" ca="1" si="4"/>
        <v>+ +</v>
      </c>
      <c r="Z9" s="100">
        <f t="shared" ca="1" si="4"/>
        <v>0</v>
      </c>
      <c r="AA9" s="100" t="str">
        <f t="shared" ca="1" si="4"/>
        <v>+</v>
      </c>
      <c r="AB9" s="100" t="str">
        <f t="shared" ca="1" si="4"/>
        <v>+</v>
      </c>
      <c r="AC9" s="100" t="str">
        <f t="shared" ca="1" si="4"/>
        <v>+</v>
      </c>
      <c r="AD9" s="100" t="str">
        <f t="shared" ca="1" si="4"/>
        <v>-</v>
      </c>
      <c r="AE9" s="100">
        <f t="shared" ca="1" si="4"/>
        <v>0</v>
      </c>
      <c r="AF9" s="100">
        <f t="shared" ca="1" si="4"/>
        <v>0</v>
      </c>
      <c r="AG9" s="100">
        <f t="shared" ca="1" si="4"/>
        <v>0</v>
      </c>
    </row>
    <row r="10" spans="2:37" x14ac:dyDescent="0.35">
      <c r="B10" s="71" t="s">
        <v>210</v>
      </c>
      <c r="C10" s="71" t="str" cm="1">
        <f t="array" aca="1" ref="C10" ca="1">INDIRECT($B10&amp;"!"&amp;$B$2&amp;$C$2)</f>
        <v>Minor Negative</v>
      </c>
      <c r="D10" s="71" t="str" cm="1">
        <f t="array" aca="1" ref="D10" ca="1">INDIRECT($B10&amp;"!"&amp;$B$2&amp;$D$2)</f>
        <v>Minor Positive</v>
      </c>
      <c r="E10" s="71" t="str" cm="1">
        <f t="array" aca="1" ref="E10" ca="1">INDIRECT($B10&amp;"!"&amp;$B$2&amp;$E$2)</f>
        <v>Minor Positive</v>
      </c>
      <c r="F10" s="71" t="str" cm="1">
        <f t="array" aca="1" ref="F10" ca="1">INDIRECT($B10&amp;"!"&amp;$B$2&amp;$F$2)</f>
        <v>Minor Positive</v>
      </c>
      <c r="G10" s="71" t="str" cm="1">
        <f t="array" aca="1" ref="G10" ca="1">INDIRECT($B10&amp;"!"&amp;$B$2&amp;$G$2)</f>
        <v>Minor Positive</v>
      </c>
      <c r="H10" s="71" t="str" cm="1">
        <f t="array" aca="1" ref="H10" ca="1">INDIRECT($B10&amp;"!"&amp;$B$2&amp;$H$2)</f>
        <v>Minor Positive</v>
      </c>
      <c r="I10" s="71" t="str" cm="1">
        <f t="array" aca="1" ref="I10" ca="1">INDIRECT($B10&amp;"!"&amp;$B$2&amp;$I$2)</f>
        <v>Neutral</v>
      </c>
      <c r="J10" s="71" t="str" cm="1">
        <f t="array" aca="1" ref="J10" ca="1">INDIRECT($B10&amp;"!"&amp;$B$2&amp;$J$2)</f>
        <v>Minor Negative</v>
      </c>
      <c r="K10" s="71" t="str" cm="1">
        <f t="array" aca="1" ref="K10" ca="1">INDIRECT($B10&amp;"!"&amp;$B$2&amp;$K$2)</f>
        <v>Minor Positive</v>
      </c>
      <c r="L10" s="71" t="str" cm="1">
        <f t="array" aca="1" ref="L10" ca="1">INDIRECT($B10&amp;"!"&amp;$B$2&amp;$L$2)</f>
        <v>Neutral</v>
      </c>
      <c r="M10" s="71" t="str" cm="1">
        <f t="array" aca="1" ref="M10" ca="1">INDIRECT($B10&amp;"!"&amp;$B$2&amp;$M$2)</f>
        <v>Minor Negative</v>
      </c>
      <c r="N10" s="71" t="str" cm="1">
        <f t="array" aca="1" ref="N10" ca="1">INDIRECT($B10&amp;"!"&amp;$B$2&amp;$N$2)</f>
        <v>Minor Positive</v>
      </c>
      <c r="O10" s="71" t="str" cm="1">
        <f t="array" aca="1" ref="O10" ca="1">INDIRECT($B10&amp;"!"&amp;$B$2&amp;$O$2)</f>
        <v>Neutral</v>
      </c>
      <c r="P10" s="71" t="str" cm="1">
        <f t="array" aca="1" ref="P10" ca="1">INDIRECT($B10&amp;"!"&amp;$B$2&amp;$P$2)</f>
        <v>Neutral</v>
      </c>
      <c r="S10" s="105" t="s">
        <v>179</v>
      </c>
      <c r="T10" s="100" t="str">
        <f ca="1">INDEX($AK$3:$AK$8,MATCH(C4, $AJ$3:$AJ$8,0))</f>
        <v>+ +</v>
      </c>
      <c r="U10" s="100" t="str">
        <f t="shared" ref="U10:AG10" ca="1" si="5">INDEX($AK$3:$AK$8,MATCH(D4, $AJ$3:$AJ$8,0))</f>
        <v>+ +</v>
      </c>
      <c r="V10" s="100" t="str">
        <f t="shared" ca="1" si="5"/>
        <v>+</v>
      </c>
      <c r="W10" s="100" t="str">
        <f t="shared" ca="1" si="5"/>
        <v>+</v>
      </c>
      <c r="X10" s="100" t="str">
        <f t="shared" ca="1" si="5"/>
        <v>+ +</v>
      </c>
      <c r="Y10" s="100" t="str">
        <f t="shared" ca="1" si="5"/>
        <v>+</v>
      </c>
      <c r="Z10" s="100">
        <f t="shared" ca="1" si="5"/>
        <v>0</v>
      </c>
      <c r="AA10" s="100" t="str">
        <f t="shared" ca="1" si="5"/>
        <v>+ +</v>
      </c>
      <c r="AB10" s="100" t="str">
        <f t="shared" ca="1" si="5"/>
        <v>-</v>
      </c>
      <c r="AC10" s="100">
        <f t="shared" ca="1" si="5"/>
        <v>0</v>
      </c>
      <c r="AD10" s="100" t="str">
        <f t="shared" ca="1" si="5"/>
        <v>-</v>
      </c>
      <c r="AE10" s="100">
        <f t="shared" ca="1" si="5"/>
        <v>0</v>
      </c>
      <c r="AF10" s="100">
        <f t="shared" ca="1" si="5"/>
        <v>0</v>
      </c>
      <c r="AG10" s="100">
        <f t="shared" ca="1" si="5"/>
        <v>0</v>
      </c>
    </row>
    <row r="11" spans="2:37" x14ac:dyDescent="0.35">
      <c r="B11" s="71" t="s">
        <v>212</v>
      </c>
      <c r="C11" s="71" t="str" cm="1">
        <f t="array" aca="1" ref="C11" ca="1">INDIRECT($B11&amp;"!"&amp;$B$2&amp;$C$2)</f>
        <v>Minor Positive</v>
      </c>
      <c r="D11" s="71" t="str" cm="1">
        <f t="array" aca="1" ref="D11" ca="1">INDIRECT($B11&amp;"!"&amp;$B$2&amp;$D$2)</f>
        <v>Minor Negative</v>
      </c>
      <c r="E11" s="71" t="str" cm="1">
        <f t="array" aca="1" ref="E11" ca="1">INDIRECT($B11&amp;"!"&amp;$B$2&amp;$E$2)</f>
        <v>Minor Positive</v>
      </c>
      <c r="F11" s="71" t="str" cm="1">
        <f t="array" aca="1" ref="F11" ca="1">INDIRECT($B11&amp;"!"&amp;$B$2&amp;$F$2)</f>
        <v>Minor Positive</v>
      </c>
      <c r="G11" s="71" t="str" cm="1">
        <f t="array" aca="1" ref="G11" ca="1">INDIRECT($B11&amp;"!"&amp;$B$2&amp;$G$2)</f>
        <v>Significant Positive</v>
      </c>
      <c r="H11" s="71" t="str" cm="1">
        <f t="array" aca="1" ref="H11" ca="1">INDIRECT($B11&amp;"!"&amp;$B$2&amp;$H$2)</f>
        <v>Minor Positive</v>
      </c>
      <c r="I11" s="71" t="str" cm="1">
        <f t="array" aca="1" ref="I11" ca="1">INDIRECT($B11&amp;"!"&amp;$B$2&amp;$I$2)</f>
        <v>Neutral</v>
      </c>
      <c r="J11" s="71" t="str" cm="1">
        <f t="array" aca="1" ref="J11" ca="1">INDIRECT($B11&amp;"!"&amp;$B$2&amp;$J$2)</f>
        <v>Minor Positive</v>
      </c>
      <c r="K11" s="71" t="str" cm="1">
        <f t="array" aca="1" ref="K11" ca="1">INDIRECT($B11&amp;"!"&amp;$B$2&amp;$K$2)</f>
        <v>Minor Negative</v>
      </c>
      <c r="L11" s="71" t="str" cm="1">
        <f t="array" aca="1" ref="L11" ca="1">INDIRECT($B11&amp;"!"&amp;$B$2&amp;$L$2)</f>
        <v>Neutral</v>
      </c>
      <c r="M11" s="71" t="str" cm="1">
        <f t="array" aca="1" ref="M11" ca="1">INDIRECT($B11&amp;"!"&amp;$B$2&amp;$M$2)</f>
        <v>Minor Negative</v>
      </c>
      <c r="N11" s="71" t="str" cm="1">
        <f t="array" aca="1" ref="N11" ca="1">INDIRECT($B11&amp;"!"&amp;$B$2&amp;$N$2)</f>
        <v>Minor Positive</v>
      </c>
      <c r="O11" s="71" t="str" cm="1">
        <f t="array" aca="1" ref="O11" ca="1">INDIRECT($B11&amp;"!"&amp;$B$2&amp;$O$2)</f>
        <v>Minor Positive</v>
      </c>
      <c r="P11" s="71" t="str" cm="1">
        <f t="array" aca="1" ref="P11" ca="1">INDIRECT($B11&amp;"!"&amp;$B$2&amp;$P$2)</f>
        <v>Neutral</v>
      </c>
      <c r="S11" s="107" t="s">
        <v>180</v>
      </c>
      <c r="T11" s="100" t="str">
        <f t="shared" ref="T11:AG11" ca="1" si="6">INDEX($AK$3:$AK$8,MATCH(C29, $AJ$3:$AJ$8,0))</f>
        <v>+</v>
      </c>
      <c r="U11" s="100" t="str">
        <f t="shared" ca="1" si="6"/>
        <v>+</v>
      </c>
      <c r="V11" s="100" t="str">
        <f t="shared" ca="1" si="6"/>
        <v>+</v>
      </c>
      <c r="W11" s="100" t="str">
        <f t="shared" ca="1" si="6"/>
        <v>+</v>
      </c>
      <c r="X11" s="100" t="str">
        <f t="shared" ca="1" si="6"/>
        <v>+</v>
      </c>
      <c r="Y11" s="100" t="str">
        <f t="shared" ca="1" si="6"/>
        <v>+</v>
      </c>
      <c r="Z11" s="100">
        <f t="shared" ca="1" si="6"/>
        <v>0</v>
      </c>
      <c r="AA11" s="100" t="str">
        <f t="shared" ca="1" si="6"/>
        <v>+</v>
      </c>
      <c r="AB11" s="100" t="str">
        <f t="shared" ca="1" si="6"/>
        <v>+</v>
      </c>
      <c r="AC11" s="100" t="str">
        <f t="shared" ca="1" si="6"/>
        <v>+</v>
      </c>
      <c r="AD11" s="100" t="str">
        <f t="shared" ca="1" si="6"/>
        <v>+</v>
      </c>
      <c r="AE11" s="100" t="str">
        <f t="shared" ca="1" si="6"/>
        <v>+</v>
      </c>
      <c r="AF11" s="100">
        <f t="shared" ca="1" si="6"/>
        <v>0</v>
      </c>
      <c r="AG11" s="100">
        <f t="shared" ca="1" si="6"/>
        <v>0</v>
      </c>
    </row>
    <row r="12" spans="2:37" x14ac:dyDescent="0.35">
      <c r="B12" s="71" t="s">
        <v>181</v>
      </c>
      <c r="C12" s="71" t="str" cm="1">
        <f t="array" aca="1" ref="C12" ca="1">INDIRECT($B12&amp;"!"&amp;$B$2&amp;$C$2)</f>
        <v>Uncertain</v>
      </c>
      <c r="D12" s="71" t="str" cm="1">
        <f t="array" aca="1" ref="D12" ca="1">INDIRECT($B12&amp;"!"&amp;$B$2&amp;$D$2)</f>
        <v>Uncertain</v>
      </c>
      <c r="E12" s="71" t="str" cm="1">
        <f t="array" aca="1" ref="E12" ca="1">INDIRECT($B12&amp;"!"&amp;$B$2&amp;$E$2)</f>
        <v>Minor Positive</v>
      </c>
      <c r="F12" s="71" t="str" cm="1">
        <f t="array" aca="1" ref="F12" ca="1">INDIRECT($B12&amp;"!"&amp;$B$2&amp;$F$2)</f>
        <v>Minor Positive</v>
      </c>
      <c r="G12" s="71" t="str" cm="1">
        <f t="array" aca="1" ref="G12" ca="1">INDIRECT($B12&amp;"!"&amp;$B$2&amp;$G$2)</f>
        <v>Significant Positive</v>
      </c>
      <c r="H12" s="71" t="str" cm="1">
        <f t="array" aca="1" ref="H12" ca="1">INDIRECT($B12&amp;"!"&amp;$B$2&amp;$H$2)</f>
        <v>Minor Positive</v>
      </c>
      <c r="I12" s="71" t="str" cm="1">
        <f t="array" aca="1" ref="I12" ca="1">INDIRECT($B12&amp;"!"&amp;$B$2&amp;$I$2)</f>
        <v>Neutral</v>
      </c>
      <c r="J12" s="71" t="str" cm="1">
        <f t="array" aca="1" ref="J12" ca="1">INDIRECT($B12&amp;"!"&amp;$B$2&amp;$J$2)</f>
        <v>Minor Positive</v>
      </c>
      <c r="K12" s="71" t="str" cm="1">
        <f t="array" aca="1" ref="K12" ca="1">INDIRECT($B12&amp;"!"&amp;$B$2&amp;$K$2)</f>
        <v>Minor Negative</v>
      </c>
      <c r="L12" s="71" t="str" cm="1">
        <f t="array" aca="1" ref="L12" ca="1">INDIRECT($B12&amp;"!"&amp;$B$2&amp;$L$2)</f>
        <v>Minor Positive</v>
      </c>
      <c r="M12" s="71" t="str" cm="1">
        <f t="array" aca="1" ref="M12" ca="1">INDIRECT($B12&amp;"!"&amp;$B$2&amp;$M$2)</f>
        <v>Minor Positive</v>
      </c>
      <c r="N12" s="71" t="str" cm="1">
        <f t="array" aca="1" ref="N12" ca="1">INDIRECT($B12&amp;"!"&amp;$B$2&amp;$N$2)</f>
        <v>Neutral</v>
      </c>
      <c r="O12" s="71" t="str" cm="1">
        <f t="array" aca="1" ref="O12" ca="1">INDIRECT($B12&amp;"!"&amp;$B$2&amp;$O$2)</f>
        <v>Neutral</v>
      </c>
      <c r="P12" s="71" t="str" cm="1">
        <f t="array" aca="1" ref="P12" ca="1">INDIRECT($B12&amp;"!"&amp;$B$2&amp;$P$2)</f>
        <v>Neutral</v>
      </c>
      <c r="S12" s="104" t="s">
        <v>181</v>
      </c>
      <c r="T12" s="100" t="str">
        <f ca="1">INDEX($AK$3:$AK$8,MATCH(C12, $AJ$3:$AJ$8,0))</f>
        <v>?</v>
      </c>
      <c r="U12" s="100" t="str">
        <f t="shared" ref="U12:AG12" ca="1" si="7">INDEX($AK$3:$AK$8,MATCH(D12, $AJ$3:$AJ$8,0))</f>
        <v>?</v>
      </c>
      <c r="V12" s="100" t="str">
        <f t="shared" ca="1" si="7"/>
        <v>+</v>
      </c>
      <c r="W12" s="100" t="str">
        <f t="shared" ca="1" si="7"/>
        <v>+</v>
      </c>
      <c r="X12" s="100" t="str">
        <f t="shared" ca="1" si="7"/>
        <v>+ +</v>
      </c>
      <c r="Y12" s="100" t="str">
        <f t="shared" ca="1" si="7"/>
        <v>+</v>
      </c>
      <c r="Z12" s="100">
        <f t="shared" ca="1" si="7"/>
        <v>0</v>
      </c>
      <c r="AA12" s="100" t="str">
        <f t="shared" ca="1" si="7"/>
        <v>+</v>
      </c>
      <c r="AB12" s="100" t="str">
        <f t="shared" ca="1" si="7"/>
        <v>-</v>
      </c>
      <c r="AC12" s="100" t="str">
        <f t="shared" ca="1" si="7"/>
        <v>+</v>
      </c>
      <c r="AD12" s="100" t="str">
        <f t="shared" ca="1" si="7"/>
        <v>+</v>
      </c>
      <c r="AE12" s="100">
        <f t="shared" ca="1" si="7"/>
        <v>0</v>
      </c>
      <c r="AF12" s="100">
        <f t="shared" ca="1" si="7"/>
        <v>0</v>
      </c>
      <c r="AG12" s="100">
        <f t="shared" ca="1" si="7"/>
        <v>0</v>
      </c>
    </row>
    <row r="13" spans="2:37" x14ac:dyDescent="0.35">
      <c r="B13" s="71" t="s">
        <v>186</v>
      </c>
      <c r="C13" s="71" t="str" cm="1">
        <f t="array" aca="1" ref="C13" ca="1">INDIRECT($B13&amp;"!"&amp;$B$2&amp;$C$2)</f>
        <v>Significant Positive</v>
      </c>
      <c r="D13" s="71" t="str" cm="1">
        <f t="array" aca="1" ref="D13" ca="1">INDIRECT($B13&amp;"!"&amp;$B$2&amp;$D$2)</f>
        <v>Significant Positive</v>
      </c>
      <c r="E13" s="71" t="str" cm="1">
        <f t="array" aca="1" ref="E13" ca="1">INDIRECT($B13&amp;"!"&amp;$B$2&amp;$E$2)</f>
        <v>Minor Positive</v>
      </c>
      <c r="F13" s="71" t="str" cm="1">
        <f t="array" aca="1" ref="F13" ca="1">INDIRECT($B13&amp;"!"&amp;$B$2&amp;$F$2)</f>
        <v>Significant Positive</v>
      </c>
      <c r="G13" s="71" t="str" cm="1">
        <f t="array" aca="1" ref="G13" ca="1">INDIRECT($B13&amp;"!"&amp;$B$2&amp;$G$2)</f>
        <v>Significant Positive</v>
      </c>
      <c r="H13" s="71" t="str" cm="1">
        <f t="array" aca="1" ref="H13" ca="1">INDIRECT($B13&amp;"!"&amp;$B$2&amp;$H$2)</f>
        <v>Minor Positive</v>
      </c>
      <c r="I13" s="71" t="str" cm="1">
        <f t="array" aca="1" ref="I13" ca="1">INDIRECT($B13&amp;"!"&amp;$B$2&amp;$I$2)</f>
        <v>Neutral</v>
      </c>
      <c r="J13" s="71" t="str" cm="1">
        <f t="array" aca="1" ref="J13" ca="1">INDIRECT($B13&amp;"!"&amp;$B$2&amp;$J$2)</f>
        <v>Minor Positive</v>
      </c>
      <c r="K13" s="71" t="str" cm="1">
        <f t="array" aca="1" ref="K13" ca="1">INDIRECT($B13&amp;"!"&amp;$B$2&amp;$K$2)</f>
        <v>Minor Negative</v>
      </c>
      <c r="L13" s="71" t="str" cm="1">
        <f t="array" aca="1" ref="L13" ca="1">INDIRECT($B13&amp;"!"&amp;$B$2&amp;$L$2)</f>
        <v>Neutral</v>
      </c>
      <c r="M13" s="71" t="str" cm="1">
        <f t="array" aca="1" ref="M13" ca="1">INDIRECT($B13&amp;"!"&amp;$B$2&amp;$M$2)</f>
        <v>Minor Positive</v>
      </c>
      <c r="N13" s="71" t="str" cm="1">
        <f t="array" aca="1" ref="N13" ca="1">INDIRECT($B13&amp;"!"&amp;$B$2&amp;$N$2)</f>
        <v>Neutral</v>
      </c>
      <c r="O13" s="71" t="str" cm="1">
        <f t="array" aca="1" ref="O13" ca="1">INDIRECT($B13&amp;"!"&amp;$B$2&amp;$O$2)</f>
        <v>Minor Negative</v>
      </c>
      <c r="P13" s="71" t="str" cm="1">
        <f t="array" aca="1" ref="P13" ca="1">INDIRECT($B13&amp;"!"&amp;$B$2&amp;$P$2)</f>
        <v>Neutral</v>
      </c>
      <c r="S13" s="107" t="s">
        <v>182</v>
      </c>
      <c r="T13" s="100" t="str">
        <f t="shared" ref="T13:AG13" ca="1" si="8">INDEX($AK$3:$AK$8,MATCH(C27, $AJ$3:$AJ$8,0))</f>
        <v>?</v>
      </c>
      <c r="U13" s="100" t="str">
        <f t="shared" ca="1" si="8"/>
        <v>?</v>
      </c>
      <c r="V13" s="100" t="str">
        <f t="shared" ca="1" si="8"/>
        <v>+</v>
      </c>
      <c r="W13" s="100" t="str">
        <f t="shared" ca="1" si="8"/>
        <v>+</v>
      </c>
      <c r="X13" s="100" t="str">
        <f t="shared" ca="1" si="8"/>
        <v>+</v>
      </c>
      <c r="Y13" s="100" t="str">
        <f t="shared" ca="1" si="8"/>
        <v>+</v>
      </c>
      <c r="Z13" s="100">
        <f t="shared" ca="1" si="8"/>
        <v>0</v>
      </c>
      <c r="AA13" s="100" t="str">
        <f t="shared" ca="1" si="8"/>
        <v>+</v>
      </c>
      <c r="AB13" s="100" t="str">
        <f t="shared" ca="1" si="8"/>
        <v>-</v>
      </c>
      <c r="AC13" s="100" t="str">
        <f t="shared" ca="1" si="8"/>
        <v>+</v>
      </c>
      <c r="AD13" s="100" t="str">
        <f t="shared" ca="1" si="8"/>
        <v>-</v>
      </c>
      <c r="AE13" s="100">
        <f t="shared" ca="1" si="8"/>
        <v>0</v>
      </c>
      <c r="AF13" s="100">
        <f t="shared" ca="1" si="8"/>
        <v>0</v>
      </c>
      <c r="AG13" s="100">
        <f t="shared" ca="1" si="8"/>
        <v>0</v>
      </c>
    </row>
    <row r="14" spans="2:37" x14ac:dyDescent="0.35">
      <c r="B14" s="71" t="s">
        <v>195</v>
      </c>
      <c r="C14" s="71" t="str" cm="1">
        <f t="array" aca="1" ref="C14" ca="1">INDIRECT($B14&amp;"!"&amp;$B$2&amp;$C$2)</f>
        <v>Minor Positive</v>
      </c>
      <c r="D14" s="71" t="str" cm="1">
        <f t="array" aca="1" ref="D14" ca="1">INDIRECT($B14&amp;"!"&amp;$B$2&amp;$D$2)</f>
        <v>Minor Positive</v>
      </c>
      <c r="E14" s="71" t="str" cm="1">
        <f t="array" aca="1" ref="E14" ca="1">INDIRECT($B14&amp;"!"&amp;$B$2&amp;$E$2)</f>
        <v>Minor Positive</v>
      </c>
      <c r="F14" s="71" t="str" cm="1">
        <f t="array" aca="1" ref="F14" ca="1">INDIRECT($B14&amp;"!"&amp;$B$2&amp;$F$2)</f>
        <v>Minor Positive</v>
      </c>
      <c r="G14" s="71" t="str" cm="1">
        <f t="array" aca="1" ref="G14" ca="1">INDIRECT($B14&amp;"!"&amp;$B$2&amp;$G$2)</f>
        <v>Significant Positive</v>
      </c>
      <c r="H14" s="71" t="str" cm="1">
        <f t="array" aca="1" ref="H14" ca="1">INDIRECT($B14&amp;"!"&amp;$B$2&amp;$H$2)</f>
        <v>Minor Positive</v>
      </c>
      <c r="I14" s="71" t="str" cm="1">
        <f t="array" aca="1" ref="I14" ca="1">INDIRECT($B14&amp;"!"&amp;$B$2&amp;$I$2)</f>
        <v>Neutral</v>
      </c>
      <c r="J14" s="71" t="str" cm="1">
        <f t="array" aca="1" ref="J14" ca="1">INDIRECT($B14&amp;"!"&amp;$B$2&amp;$J$2)</f>
        <v>Minor Positive</v>
      </c>
      <c r="K14" s="71" t="str" cm="1">
        <f t="array" aca="1" ref="K14" ca="1">INDIRECT($B14&amp;"!"&amp;$B$2&amp;$K$2)</f>
        <v>Minor Negative</v>
      </c>
      <c r="L14" s="71" t="str" cm="1">
        <f t="array" aca="1" ref="L14" ca="1">INDIRECT($B14&amp;"!"&amp;$B$2&amp;$L$2)</f>
        <v>Neutral</v>
      </c>
      <c r="M14" s="71" t="str" cm="1">
        <f t="array" aca="1" ref="M14" ca="1">INDIRECT($B14&amp;"!"&amp;$B$2&amp;$M$2)</f>
        <v>Minor Negative</v>
      </c>
      <c r="N14" s="71" t="str" cm="1">
        <f t="array" aca="1" ref="N14" ca="1">INDIRECT($B14&amp;"!"&amp;$B$2&amp;$N$2)</f>
        <v>Minor Positive</v>
      </c>
      <c r="O14" s="71" t="str" cm="1">
        <f t="array" aca="1" ref="O14" ca="1">INDIRECT($B14&amp;"!"&amp;$B$2&amp;$O$2)</f>
        <v>Minor Negative</v>
      </c>
      <c r="P14" s="71" t="str" cm="1">
        <f t="array" aca="1" ref="P14" ca="1">INDIRECT($B14&amp;"!"&amp;$B$2&amp;$P$2)</f>
        <v>Neutral</v>
      </c>
      <c r="S14" s="105" t="s">
        <v>183</v>
      </c>
      <c r="T14" s="100" t="str">
        <f ca="1">INDEX($AK$3:$AK$8,MATCH(C6, $AJ$3:$AJ$8,0))</f>
        <v>+ +</v>
      </c>
      <c r="U14" s="100" t="str">
        <f t="shared" ref="U14:AG14" ca="1" si="9">INDEX($AK$3:$AK$8,MATCH(D6, $AJ$3:$AJ$8,0))</f>
        <v>+ +</v>
      </c>
      <c r="V14" s="100" t="str">
        <f t="shared" ca="1" si="9"/>
        <v>+ +</v>
      </c>
      <c r="W14" s="100" t="str">
        <f t="shared" ca="1" si="9"/>
        <v>+</v>
      </c>
      <c r="X14" s="100" t="str">
        <f t="shared" ca="1" si="9"/>
        <v>+ +</v>
      </c>
      <c r="Y14" s="100" t="str">
        <f t="shared" ca="1" si="9"/>
        <v>+ +</v>
      </c>
      <c r="Z14" s="100">
        <f t="shared" ca="1" si="9"/>
        <v>0</v>
      </c>
      <c r="AA14" s="100" t="str">
        <f t="shared" ca="1" si="9"/>
        <v>+</v>
      </c>
      <c r="AB14" s="100" t="str">
        <f t="shared" ca="1" si="9"/>
        <v>-</v>
      </c>
      <c r="AC14" s="100" t="str">
        <f t="shared" ca="1" si="9"/>
        <v>+</v>
      </c>
      <c r="AD14" s="100" t="str">
        <f t="shared" ca="1" si="9"/>
        <v>+</v>
      </c>
      <c r="AE14" s="100">
        <f t="shared" ca="1" si="9"/>
        <v>0</v>
      </c>
      <c r="AF14" s="100">
        <f t="shared" ca="1" si="9"/>
        <v>0</v>
      </c>
      <c r="AG14" s="100">
        <f t="shared" ca="1" si="9"/>
        <v>0</v>
      </c>
    </row>
    <row r="15" spans="2:37" x14ac:dyDescent="0.35">
      <c r="B15" s="71" t="s">
        <v>197</v>
      </c>
      <c r="C15" s="71" t="str" cm="1">
        <f t="array" aca="1" ref="C15" ca="1">INDIRECT($B15&amp;"!"&amp;$B$2&amp;$C$2)</f>
        <v>Neutral</v>
      </c>
      <c r="D15" s="71" t="str" cm="1">
        <f t="array" aca="1" ref="D15" ca="1">INDIRECT($B15&amp;"!"&amp;$B$2&amp;$D$2)</f>
        <v>Neutral</v>
      </c>
      <c r="E15" s="71" t="str" cm="1">
        <f t="array" aca="1" ref="E15" ca="1">INDIRECT($B15&amp;"!"&amp;$B$2&amp;$E$2)</f>
        <v>Neutral</v>
      </c>
      <c r="F15" s="71" t="str" cm="1">
        <f t="array" aca="1" ref="F15" ca="1">INDIRECT($B15&amp;"!"&amp;$B$2&amp;$F$2)</f>
        <v>Minor Positive</v>
      </c>
      <c r="G15" s="71" t="str" cm="1">
        <f t="array" aca="1" ref="G15" ca="1">INDIRECT($B15&amp;"!"&amp;$B$2&amp;$G$2)</f>
        <v>Neutral</v>
      </c>
      <c r="H15" s="71" t="str" cm="1">
        <f t="array" aca="1" ref="H15" ca="1">INDIRECT($B15&amp;"!"&amp;$B$2&amp;$H$2)</f>
        <v>Neutral</v>
      </c>
      <c r="I15" s="71" t="str" cm="1">
        <f t="array" aca="1" ref="I15" ca="1">INDIRECT($B15&amp;"!"&amp;$B$2&amp;$I$2)</f>
        <v>Neutral</v>
      </c>
      <c r="J15" s="71" t="str" cm="1">
        <f t="array" aca="1" ref="J15" ca="1">INDIRECT($B15&amp;"!"&amp;$B$2&amp;$J$2)</f>
        <v>Minor Negative</v>
      </c>
      <c r="K15" s="71" t="str" cm="1">
        <f t="array" aca="1" ref="K15" ca="1">INDIRECT($B15&amp;"!"&amp;$B$2&amp;$K$2)</f>
        <v>Minor Negative</v>
      </c>
      <c r="L15" s="71" t="str" cm="1">
        <f t="array" aca="1" ref="L15" ca="1">INDIRECT($B15&amp;"!"&amp;$B$2&amp;$L$2)</f>
        <v>Neutral</v>
      </c>
      <c r="M15" s="71" t="str" cm="1">
        <f t="array" aca="1" ref="M15" ca="1">INDIRECT($B15&amp;"!"&amp;$B$2&amp;$M$2)</f>
        <v>Minor Positive</v>
      </c>
      <c r="N15" s="71" t="str" cm="1">
        <f t="array" aca="1" ref="N15" ca="1">INDIRECT($B15&amp;"!"&amp;$B$2&amp;$N$2)</f>
        <v>Minor Positive</v>
      </c>
      <c r="O15" s="71" t="str" cm="1">
        <f t="array" aca="1" ref="O15" ca="1">INDIRECT($B15&amp;"!"&amp;$B$2&amp;$O$2)</f>
        <v>Minor Positive</v>
      </c>
      <c r="P15" s="71" t="str" cm="1">
        <f t="array" aca="1" ref="P15" ca="1">INDIRECT($B15&amp;"!"&amp;$B$2&amp;$P$2)</f>
        <v>Neutral</v>
      </c>
      <c r="S15" s="107" t="s">
        <v>184</v>
      </c>
      <c r="T15" s="100" t="str">
        <f t="shared" ref="T15:AG15" ca="1" si="10">INDEX($AK$3:$AK$8,MATCH(C28, $AJ$3:$AJ$8,0))</f>
        <v>+</v>
      </c>
      <c r="U15" s="100" t="str">
        <f t="shared" ca="1" si="10"/>
        <v>+</v>
      </c>
      <c r="V15" s="100" t="str">
        <f t="shared" ca="1" si="10"/>
        <v>+ +</v>
      </c>
      <c r="W15" s="100" t="str">
        <f t="shared" ca="1" si="10"/>
        <v>+</v>
      </c>
      <c r="X15" s="100" t="str">
        <f t="shared" ca="1" si="10"/>
        <v>+ +</v>
      </c>
      <c r="Y15" s="100" t="str">
        <f t="shared" ca="1" si="10"/>
        <v>+ +</v>
      </c>
      <c r="Z15" s="100">
        <f t="shared" ca="1" si="10"/>
        <v>0</v>
      </c>
      <c r="AA15" s="100" t="str">
        <f t="shared" ca="1" si="10"/>
        <v>+</v>
      </c>
      <c r="AB15" s="100" t="str">
        <f t="shared" ca="1" si="10"/>
        <v>+</v>
      </c>
      <c r="AC15" s="100" t="str">
        <f t="shared" ca="1" si="10"/>
        <v>+</v>
      </c>
      <c r="AD15" s="100" t="str">
        <f t="shared" ca="1" si="10"/>
        <v>-</v>
      </c>
      <c r="AE15" s="100">
        <f t="shared" ca="1" si="10"/>
        <v>0</v>
      </c>
      <c r="AF15" s="100">
        <f t="shared" ca="1" si="10"/>
        <v>0</v>
      </c>
      <c r="AG15" s="100">
        <f t="shared" ca="1" si="10"/>
        <v>0</v>
      </c>
    </row>
    <row r="16" spans="2:37" x14ac:dyDescent="0.35">
      <c r="B16" s="71" t="s">
        <v>207</v>
      </c>
      <c r="C16" s="71" t="str" cm="1">
        <f t="array" aca="1" ref="C16" ca="1">INDIRECT($B16&amp;"!"&amp;$B$2&amp;$C$2)</f>
        <v>Significant Positive</v>
      </c>
      <c r="D16" s="71" t="str" cm="1">
        <f t="array" aca="1" ref="D16" ca="1">INDIRECT($B16&amp;"!"&amp;$B$2&amp;$D$2)</f>
        <v>Minor Positive</v>
      </c>
      <c r="E16" s="71" t="str" cm="1">
        <f t="array" aca="1" ref="E16" ca="1">INDIRECT($B16&amp;"!"&amp;$B$2&amp;$E$2)</f>
        <v>Significant Positive</v>
      </c>
      <c r="F16" s="71" t="str" cm="1">
        <f t="array" aca="1" ref="F16" ca="1">INDIRECT($B16&amp;"!"&amp;$B$2&amp;$F$2)</f>
        <v>Minor Positive</v>
      </c>
      <c r="G16" s="71" t="str" cm="1">
        <f t="array" aca="1" ref="G16" ca="1">INDIRECT($B16&amp;"!"&amp;$B$2&amp;$G$2)</f>
        <v>Significant Positive</v>
      </c>
      <c r="H16" s="71" t="str" cm="1">
        <f t="array" aca="1" ref="H16" ca="1">INDIRECT($B16&amp;"!"&amp;$B$2&amp;$H$2)</f>
        <v>Significant Positive</v>
      </c>
      <c r="I16" s="71" t="str" cm="1">
        <f t="array" aca="1" ref="I16" ca="1">INDIRECT($B16&amp;"!"&amp;$B$2&amp;$I$2)</f>
        <v>Neutral</v>
      </c>
      <c r="J16" s="71" t="str" cm="1">
        <f t="array" aca="1" ref="J16" ca="1">INDIRECT($B16&amp;"!"&amp;$B$2&amp;$J$2)</f>
        <v>Minor Positive</v>
      </c>
      <c r="K16" s="71" t="str" cm="1">
        <f t="array" aca="1" ref="K16" ca="1">INDIRECT($B16&amp;"!"&amp;$B$2&amp;$K$2)</f>
        <v>Minor Negative</v>
      </c>
      <c r="L16" s="71" t="str" cm="1">
        <f t="array" aca="1" ref="L16" ca="1">INDIRECT($B16&amp;"!"&amp;$B$2&amp;$L$2)</f>
        <v>Minor Positive</v>
      </c>
      <c r="M16" s="71" t="str" cm="1">
        <f t="array" aca="1" ref="M16" ca="1">INDIRECT($B16&amp;"!"&amp;$B$2&amp;$M$2)</f>
        <v>Minor Positive</v>
      </c>
      <c r="N16" s="71" t="str" cm="1">
        <f t="array" aca="1" ref="N16" ca="1">INDIRECT($B16&amp;"!"&amp;$B$2&amp;$N$2)</f>
        <v>Neutral</v>
      </c>
      <c r="O16" s="71" t="str" cm="1">
        <f t="array" aca="1" ref="O16" ca="1">INDIRECT($B16&amp;"!"&amp;$B$2&amp;$O$2)</f>
        <v>Neutral</v>
      </c>
      <c r="P16" s="71" t="str" cm="1">
        <f t="array" aca="1" ref="P16" ca="1">INDIRECT($B16&amp;"!"&amp;$B$2&amp;$P$2)</f>
        <v>Neutral</v>
      </c>
      <c r="S16" s="107" t="s">
        <v>185</v>
      </c>
      <c r="T16" s="100" t="str">
        <f t="shared" ref="T16:AG16" ca="1" si="11">INDEX($AK$3:$AK$8,MATCH(C30, $AJ$3:$AJ$8,0))</f>
        <v>?</v>
      </c>
      <c r="U16" s="100" t="str">
        <f t="shared" ca="1" si="11"/>
        <v>?</v>
      </c>
      <c r="V16" s="100" t="str">
        <f t="shared" ca="1" si="11"/>
        <v>+ +</v>
      </c>
      <c r="W16" s="100" t="str">
        <f t="shared" ca="1" si="11"/>
        <v>+</v>
      </c>
      <c r="X16" s="100" t="str">
        <f t="shared" ca="1" si="11"/>
        <v>+</v>
      </c>
      <c r="Y16" s="100" t="str">
        <f t="shared" ca="1" si="11"/>
        <v>+ +</v>
      </c>
      <c r="Z16" s="100">
        <f t="shared" ca="1" si="11"/>
        <v>0</v>
      </c>
      <c r="AA16" s="100" t="str">
        <f t="shared" ca="1" si="11"/>
        <v>+</v>
      </c>
      <c r="AB16" s="100" t="str">
        <f t="shared" ca="1" si="11"/>
        <v>-</v>
      </c>
      <c r="AC16" s="100" t="str">
        <f t="shared" ca="1" si="11"/>
        <v>+</v>
      </c>
      <c r="AD16" s="100" t="str">
        <f t="shared" ca="1" si="11"/>
        <v>+</v>
      </c>
      <c r="AE16" s="100" t="str">
        <f t="shared" ca="1" si="11"/>
        <v>+</v>
      </c>
      <c r="AF16" s="100">
        <f t="shared" ca="1" si="11"/>
        <v>0</v>
      </c>
      <c r="AG16" s="100">
        <f t="shared" ca="1" si="11"/>
        <v>0</v>
      </c>
    </row>
    <row r="17" spans="2:33" x14ac:dyDescent="0.35">
      <c r="B17" s="71" t="s">
        <v>211</v>
      </c>
      <c r="C17" s="71" t="str" cm="1">
        <f t="array" aca="1" ref="C17" ca="1">INDIRECT($B17&amp;"!"&amp;$B$2&amp;$C$2)</f>
        <v>Significant Positive</v>
      </c>
      <c r="D17" s="71" t="str" cm="1">
        <f t="array" aca="1" ref="D17" ca="1">INDIRECT($B17&amp;"!"&amp;$B$2&amp;$D$2)</f>
        <v>Minor Positive</v>
      </c>
      <c r="E17" s="71" t="str" cm="1">
        <f t="array" aca="1" ref="E17" ca="1">INDIRECT($B17&amp;"!"&amp;$B$2&amp;$E$2)</f>
        <v>Minor Positive</v>
      </c>
      <c r="F17" s="71" t="str" cm="1">
        <f t="array" aca="1" ref="F17" ca="1">INDIRECT($B17&amp;"!"&amp;$B$2&amp;$F$2)</f>
        <v>Minor Positive</v>
      </c>
      <c r="G17" s="71" t="str" cm="1">
        <f t="array" aca="1" ref="G17" ca="1">INDIRECT($B17&amp;"!"&amp;$B$2&amp;$G$2)</f>
        <v>Significant Positive</v>
      </c>
      <c r="H17" s="71" t="str" cm="1">
        <f t="array" aca="1" ref="H17" ca="1">INDIRECT($B17&amp;"!"&amp;$B$2&amp;$H$2)</f>
        <v>Minor Positive</v>
      </c>
      <c r="I17" s="71" t="str" cm="1">
        <f t="array" aca="1" ref="I17" ca="1">INDIRECT($B17&amp;"!"&amp;$B$2&amp;$I$2)</f>
        <v>Neutral</v>
      </c>
      <c r="J17" s="71" t="str" cm="1">
        <f t="array" aca="1" ref="J17" ca="1">INDIRECT($B17&amp;"!"&amp;$B$2&amp;$J$2)</f>
        <v>Minor Positive</v>
      </c>
      <c r="K17" s="71" t="str" cm="1">
        <f t="array" aca="1" ref="K17" ca="1">INDIRECT($B17&amp;"!"&amp;$B$2&amp;$K$2)</f>
        <v>Minor Negative</v>
      </c>
      <c r="L17" s="71" t="str" cm="1">
        <f t="array" aca="1" ref="L17" ca="1">INDIRECT($B17&amp;"!"&amp;$B$2&amp;$L$2)</f>
        <v>Neutral</v>
      </c>
      <c r="M17" s="71" t="str" cm="1">
        <f t="array" aca="1" ref="M17" ca="1">INDIRECT($B17&amp;"!"&amp;$B$2&amp;$M$2)</f>
        <v>Minor Positive</v>
      </c>
      <c r="N17" s="71" t="str" cm="1">
        <f t="array" aca="1" ref="N17" ca="1">INDIRECT($B17&amp;"!"&amp;$B$2&amp;$N$2)</f>
        <v>Neutral</v>
      </c>
      <c r="O17" s="71" t="str" cm="1">
        <f t="array" aca="1" ref="O17" ca="1">INDIRECT($B17&amp;"!"&amp;$B$2&amp;$O$2)</f>
        <v>Minor Negative</v>
      </c>
      <c r="P17" s="71" t="str" cm="1">
        <f t="array" aca="1" ref="P17" ca="1">INDIRECT($B17&amp;"!"&amp;$B$2&amp;$P$2)</f>
        <v>Neutral</v>
      </c>
      <c r="S17" s="104" t="s">
        <v>186</v>
      </c>
      <c r="T17" s="100" t="str">
        <f ca="1">INDEX($AK$3:$AK$8,MATCH(C13, $AJ$3:$AJ$8,0))</f>
        <v>+ +</v>
      </c>
      <c r="U17" s="100" t="str">
        <f t="shared" ref="U17:AG17" ca="1" si="12">INDEX($AK$3:$AK$8,MATCH(D13, $AJ$3:$AJ$8,0))</f>
        <v>+ +</v>
      </c>
      <c r="V17" s="100" t="str">
        <f t="shared" ca="1" si="12"/>
        <v>+</v>
      </c>
      <c r="W17" s="100" t="str">
        <f t="shared" ca="1" si="12"/>
        <v>+ +</v>
      </c>
      <c r="X17" s="100" t="str">
        <f t="shared" ca="1" si="12"/>
        <v>+ +</v>
      </c>
      <c r="Y17" s="100" t="str">
        <f t="shared" ca="1" si="12"/>
        <v>+</v>
      </c>
      <c r="Z17" s="100">
        <f t="shared" ca="1" si="12"/>
        <v>0</v>
      </c>
      <c r="AA17" s="100" t="str">
        <f t="shared" ca="1" si="12"/>
        <v>+</v>
      </c>
      <c r="AB17" s="100" t="str">
        <f t="shared" ca="1" si="12"/>
        <v>-</v>
      </c>
      <c r="AC17" s="100">
        <f t="shared" ca="1" si="12"/>
        <v>0</v>
      </c>
      <c r="AD17" s="100" t="str">
        <f t="shared" ca="1" si="12"/>
        <v>+</v>
      </c>
      <c r="AE17" s="100">
        <f t="shared" ca="1" si="12"/>
        <v>0</v>
      </c>
      <c r="AF17" s="100" t="str">
        <f t="shared" ca="1" si="12"/>
        <v>-</v>
      </c>
      <c r="AG17" s="100">
        <f t="shared" ca="1" si="12"/>
        <v>0</v>
      </c>
    </row>
    <row r="18" spans="2:33" x14ac:dyDescent="0.35">
      <c r="B18" s="71" t="s">
        <v>193</v>
      </c>
      <c r="C18" s="71" t="str" cm="1">
        <f t="array" aca="1" ref="C18" ca="1">INDIRECT($B18&amp;"!"&amp;$B$2&amp;$C$2)</f>
        <v>Minor Positive</v>
      </c>
      <c r="D18" s="71" t="str" cm="1">
        <f t="array" aca="1" ref="D18" ca="1">INDIRECT($B18&amp;"!"&amp;$B$2&amp;$D$2)</f>
        <v>Minor Positive</v>
      </c>
      <c r="E18" s="71" t="str" cm="1">
        <f t="array" aca="1" ref="E18" ca="1">INDIRECT($B18&amp;"!"&amp;$B$2&amp;$E$2)</f>
        <v>Significant Positive</v>
      </c>
      <c r="F18" s="71" t="str" cm="1">
        <f t="array" aca="1" ref="F18" ca="1">INDIRECT($B18&amp;"!"&amp;$B$2&amp;$F$2)</f>
        <v>Minor Positive</v>
      </c>
      <c r="G18" s="71" t="str" cm="1">
        <f t="array" aca="1" ref="G18" ca="1">INDIRECT($B18&amp;"!"&amp;$B$2&amp;$G$2)</f>
        <v>Minor Positive</v>
      </c>
      <c r="H18" s="71" t="str" cm="1">
        <f t="array" aca="1" ref="H18" ca="1">INDIRECT($B18&amp;"!"&amp;$B$2&amp;$H$2)</f>
        <v>Significant Positive</v>
      </c>
      <c r="I18" s="71" t="str" cm="1">
        <f t="array" aca="1" ref="I18" ca="1">INDIRECT($B18&amp;"!"&amp;$B$2&amp;$I$2)</f>
        <v>Neutral</v>
      </c>
      <c r="J18" s="71" t="str" cm="1">
        <f t="array" aca="1" ref="J18" ca="1">INDIRECT($B18&amp;"!"&amp;$B$2&amp;$J$2)</f>
        <v>Minor Positive</v>
      </c>
      <c r="K18" s="71" t="str" cm="1">
        <f t="array" aca="1" ref="K18" ca="1">INDIRECT($B18&amp;"!"&amp;$B$2&amp;$K$2)</f>
        <v>Minor Positive</v>
      </c>
      <c r="L18" s="71" t="str" cm="1">
        <f t="array" aca="1" ref="L18" ca="1">INDIRECT($B18&amp;"!"&amp;$B$2&amp;$L$2)</f>
        <v>Minor Positive</v>
      </c>
      <c r="M18" s="71" t="str" cm="1">
        <f t="array" aca="1" ref="M18" ca="1">INDIRECT($B18&amp;"!"&amp;$B$2&amp;$M$2)</f>
        <v>Minor Positive</v>
      </c>
      <c r="N18" s="71" t="str" cm="1">
        <f t="array" aca="1" ref="N18" ca="1">INDIRECT($B18&amp;"!"&amp;$B$2&amp;$N$2)</f>
        <v>Minor Positive</v>
      </c>
      <c r="O18" s="71" t="str" cm="1">
        <f t="array" aca="1" ref="O18" ca="1">INDIRECT($B18&amp;"!"&amp;$B$2&amp;$O$2)</f>
        <v>Minor Positive</v>
      </c>
      <c r="P18" s="71" t="str" cm="1">
        <f t="array" aca="1" ref="P18" ca="1">INDIRECT($B18&amp;"!"&amp;$B$2&amp;$P$2)</f>
        <v>Neutral</v>
      </c>
      <c r="S18" s="105" t="s">
        <v>187</v>
      </c>
      <c r="T18" s="100" t="str">
        <f ca="1">INDEX($AK$3:$AK$8,MATCH(C5, $AJ$3:$AJ$8,0))</f>
        <v>+</v>
      </c>
      <c r="U18" s="100" t="str">
        <f t="shared" ref="U18:AG18" ca="1" si="13">INDEX($AK$3:$AK$8,MATCH(D5, $AJ$3:$AJ$8,0))</f>
        <v>+</v>
      </c>
      <c r="V18" s="100" t="str">
        <f t="shared" ca="1" si="13"/>
        <v>+</v>
      </c>
      <c r="W18" s="100" t="str">
        <f t="shared" ca="1" si="13"/>
        <v>+</v>
      </c>
      <c r="X18" s="100" t="str">
        <f t="shared" ca="1" si="13"/>
        <v>+</v>
      </c>
      <c r="Y18" s="100" t="str">
        <f t="shared" ca="1" si="13"/>
        <v>+</v>
      </c>
      <c r="Z18" s="100">
        <f t="shared" ca="1" si="13"/>
        <v>0</v>
      </c>
      <c r="AA18" s="100" t="str">
        <f t="shared" ca="1" si="13"/>
        <v>+</v>
      </c>
      <c r="AB18" s="100" t="str">
        <f t="shared" ca="1" si="13"/>
        <v>-</v>
      </c>
      <c r="AC18" s="100" t="str">
        <f t="shared" ca="1" si="13"/>
        <v>+</v>
      </c>
      <c r="AD18" s="100" t="str">
        <f t="shared" ca="1" si="13"/>
        <v>-</v>
      </c>
      <c r="AE18" s="100">
        <f t="shared" ca="1" si="13"/>
        <v>0</v>
      </c>
      <c r="AF18" s="100">
        <f t="shared" ca="1" si="13"/>
        <v>0</v>
      </c>
      <c r="AG18" s="100">
        <f t="shared" ca="1" si="13"/>
        <v>0</v>
      </c>
    </row>
    <row r="19" spans="2:33" x14ac:dyDescent="0.35">
      <c r="B19" s="71" t="s">
        <v>206</v>
      </c>
      <c r="C19" s="71" t="str" cm="1">
        <f t="array" aca="1" ref="C19" ca="1">INDIRECT($B19&amp;"!"&amp;$B$2&amp;$C$2)</f>
        <v>Minor Positive</v>
      </c>
      <c r="D19" s="71" t="str" cm="1">
        <f t="array" aca="1" ref="D19" ca="1">INDIRECT($B19&amp;"!"&amp;$B$2&amp;$D$2)</f>
        <v>Minor Positive</v>
      </c>
      <c r="E19" s="71" t="str" cm="1">
        <f t="array" aca="1" ref="E19" ca="1">INDIRECT($B19&amp;"!"&amp;$B$2&amp;$E$2)</f>
        <v>Neutral</v>
      </c>
      <c r="F19" s="71" t="str" cm="1">
        <f t="array" aca="1" ref="F19" ca="1">INDIRECT($B19&amp;"!"&amp;$B$2&amp;$F$2)</f>
        <v>Minor Positive</v>
      </c>
      <c r="G19" s="71" t="str" cm="1">
        <f t="array" aca="1" ref="G19" ca="1">INDIRECT($B19&amp;"!"&amp;$B$2&amp;$G$2)</f>
        <v>Minor Positive</v>
      </c>
      <c r="H19" s="71" t="str" cm="1">
        <f t="array" aca="1" ref="H19" ca="1">INDIRECT($B19&amp;"!"&amp;$B$2&amp;$H$2)</f>
        <v>Minor Negative</v>
      </c>
      <c r="I19" s="71" t="str" cm="1">
        <f t="array" aca="1" ref="I19" ca="1">INDIRECT($B19&amp;"!"&amp;$B$2&amp;$I$2)</f>
        <v>Neutral</v>
      </c>
      <c r="J19" s="71" t="str" cm="1">
        <f t="array" aca="1" ref="J19" ca="1">INDIRECT($B19&amp;"!"&amp;$B$2&amp;$J$2)</f>
        <v>Minor Negative</v>
      </c>
      <c r="K19" s="71" t="str" cm="1">
        <f t="array" aca="1" ref="K19" ca="1">INDIRECT($B19&amp;"!"&amp;$B$2&amp;$K$2)</f>
        <v>Minor Negative</v>
      </c>
      <c r="L19" s="71" t="str" cm="1">
        <f t="array" aca="1" ref="L19" ca="1">INDIRECT($B19&amp;"!"&amp;$B$2&amp;$L$2)</f>
        <v>Neutral</v>
      </c>
      <c r="M19" s="71" t="str" cm="1">
        <f t="array" aca="1" ref="M19" ca="1">INDIRECT($B19&amp;"!"&amp;$B$2&amp;$M$2)</f>
        <v>Minor Positive</v>
      </c>
      <c r="N19" s="71" t="str" cm="1">
        <f t="array" aca="1" ref="N19" ca="1">INDIRECT($B19&amp;"!"&amp;$B$2&amp;$N$2)</f>
        <v>Neutral</v>
      </c>
      <c r="O19" s="71" t="str" cm="1">
        <f t="array" aca="1" ref="O19" ca="1">INDIRECT($B19&amp;"!"&amp;$B$2&amp;$O$2)</f>
        <v>Minor Negative</v>
      </c>
      <c r="P19" s="71" t="str" cm="1">
        <f t="array" aca="1" ref="P19" ca="1">INDIRECT($B19&amp;"!"&amp;$B$2&amp;$P$2)</f>
        <v>Neutral</v>
      </c>
      <c r="S19" s="107" t="s">
        <v>188</v>
      </c>
      <c r="T19" s="100" t="str">
        <f t="shared" ref="T19:AG19" ca="1" si="14">INDEX($AK$3:$AK$8,MATCH(C26, $AJ$3:$AJ$8,0))</f>
        <v>+ +</v>
      </c>
      <c r="U19" s="100" t="str">
        <f t="shared" ca="1" si="14"/>
        <v>+ +</v>
      </c>
      <c r="V19" s="100" t="str">
        <f t="shared" ca="1" si="14"/>
        <v>+</v>
      </c>
      <c r="W19" s="100" t="str">
        <f t="shared" ca="1" si="14"/>
        <v>+</v>
      </c>
      <c r="X19" s="100" t="str">
        <f t="shared" ca="1" si="14"/>
        <v>+ +</v>
      </c>
      <c r="Y19" s="100" t="str">
        <f t="shared" ca="1" si="14"/>
        <v>+</v>
      </c>
      <c r="Z19" s="100">
        <f t="shared" ca="1" si="14"/>
        <v>0</v>
      </c>
      <c r="AA19" s="100" t="str">
        <f t="shared" ca="1" si="14"/>
        <v>-</v>
      </c>
      <c r="AB19" s="100" t="str">
        <f t="shared" ca="1" si="14"/>
        <v>-</v>
      </c>
      <c r="AC19" s="100">
        <f t="shared" ca="1" si="14"/>
        <v>0</v>
      </c>
      <c r="AD19" s="100" t="str">
        <f t="shared" ca="1" si="14"/>
        <v>-</v>
      </c>
      <c r="AE19" s="100">
        <f t="shared" ca="1" si="14"/>
        <v>0</v>
      </c>
      <c r="AF19" s="100">
        <f t="shared" ca="1" si="14"/>
        <v>0</v>
      </c>
      <c r="AG19" s="100">
        <f t="shared" ca="1" si="14"/>
        <v>0</v>
      </c>
    </row>
    <row r="20" spans="2:33" x14ac:dyDescent="0.35">
      <c r="B20" s="71" t="s">
        <v>196</v>
      </c>
      <c r="C20" s="71" t="str" cm="1">
        <f t="array" aca="1" ref="C20" ca="1">INDIRECT($B20&amp;"!"&amp;$B$2&amp;$C$2)</f>
        <v>Minor Positive</v>
      </c>
      <c r="D20" s="71" t="str" cm="1">
        <f t="array" aca="1" ref="D20" ca="1">INDIRECT($B20&amp;"!"&amp;$B$2&amp;$D$2)</f>
        <v>Neutral</v>
      </c>
      <c r="E20" s="71" t="str" cm="1">
        <f t="array" aca="1" ref="E20" ca="1">INDIRECT($B20&amp;"!"&amp;$B$2&amp;$E$2)</f>
        <v>Neutral</v>
      </c>
      <c r="F20" s="71" t="str" cm="1">
        <f t="array" aca="1" ref="F20" ca="1">INDIRECT($B20&amp;"!"&amp;$B$2&amp;$F$2)</f>
        <v>Minor Positive</v>
      </c>
      <c r="G20" s="71" t="str" cm="1">
        <f t="array" aca="1" ref="G20" ca="1">INDIRECT($B20&amp;"!"&amp;$B$2&amp;$G$2)</f>
        <v>Neutral</v>
      </c>
      <c r="H20" s="71" t="str" cm="1">
        <f t="array" aca="1" ref="H20" ca="1">INDIRECT($B20&amp;"!"&amp;$B$2&amp;$H$2)</f>
        <v>Minor Positive</v>
      </c>
      <c r="I20" s="71" t="str" cm="1">
        <f t="array" aca="1" ref="I20" ca="1">INDIRECT($B20&amp;"!"&amp;$B$2&amp;$I$2)</f>
        <v>Neutral</v>
      </c>
      <c r="J20" s="71" t="str" cm="1">
        <f t="array" aca="1" ref="J20" ca="1">INDIRECT($B20&amp;"!"&amp;$B$2&amp;$J$2)</f>
        <v>Minor Positive</v>
      </c>
      <c r="K20" s="71" t="str" cm="1">
        <f t="array" aca="1" ref="K20" ca="1">INDIRECT($B20&amp;"!"&amp;$B$2&amp;$K$2)</f>
        <v>Minor Negative</v>
      </c>
      <c r="L20" s="71" t="str" cm="1">
        <f t="array" aca="1" ref="L20" ca="1">INDIRECT($B20&amp;"!"&amp;$B$2&amp;$L$2)</f>
        <v>Neutral</v>
      </c>
      <c r="M20" s="71" t="str" cm="1">
        <f t="array" aca="1" ref="M20" ca="1">INDIRECT($B20&amp;"!"&amp;$B$2&amp;$M$2)</f>
        <v>Minor Negative</v>
      </c>
      <c r="N20" s="71" t="str" cm="1">
        <f t="array" aca="1" ref="N20" ca="1">INDIRECT($B20&amp;"!"&amp;$B$2&amp;$N$2)</f>
        <v>Significant Negative</v>
      </c>
      <c r="O20" s="71" t="str" cm="1">
        <f t="array" aca="1" ref="O20" ca="1">INDIRECT($B20&amp;"!"&amp;$B$2&amp;$O$2)</f>
        <v>Minor Positive</v>
      </c>
      <c r="P20" s="71" t="str" cm="1">
        <f t="array" aca="1" ref="P20" ca="1">INDIRECT($B20&amp;"!"&amp;$B$2&amp;$P$2)</f>
        <v>Neutral</v>
      </c>
      <c r="S20" s="107" t="s">
        <v>189</v>
      </c>
      <c r="T20" s="100" t="str">
        <f t="shared" ref="T20:AG20" ca="1" si="15">INDEX($AK$3:$AK$8,MATCH(C25, $AJ$3:$AJ$8,0))</f>
        <v>+ +</v>
      </c>
      <c r="U20" s="100" t="str">
        <f t="shared" ca="1" si="15"/>
        <v>+ +</v>
      </c>
      <c r="V20" s="100" t="str">
        <f t="shared" ca="1" si="15"/>
        <v>+</v>
      </c>
      <c r="W20" s="100" t="str">
        <f t="shared" ca="1" si="15"/>
        <v>+</v>
      </c>
      <c r="X20" s="100" t="str">
        <f t="shared" ca="1" si="15"/>
        <v>+ +</v>
      </c>
      <c r="Y20" s="100" t="str">
        <f t="shared" ca="1" si="15"/>
        <v>+</v>
      </c>
      <c r="Z20" s="100">
        <f t="shared" ca="1" si="15"/>
        <v>0</v>
      </c>
      <c r="AA20" s="100" t="str">
        <f t="shared" ca="1" si="15"/>
        <v>-</v>
      </c>
      <c r="AB20" s="100" t="str">
        <f t="shared" ca="1" si="15"/>
        <v>+</v>
      </c>
      <c r="AC20" s="100">
        <f t="shared" ca="1" si="15"/>
        <v>0</v>
      </c>
      <c r="AD20" s="100" t="str">
        <f t="shared" ca="1" si="15"/>
        <v>+</v>
      </c>
      <c r="AE20" s="100">
        <f t="shared" ca="1" si="15"/>
        <v>0</v>
      </c>
      <c r="AF20" s="100">
        <f t="shared" ca="1" si="15"/>
        <v>0</v>
      </c>
      <c r="AG20" s="100">
        <f t="shared" ca="1" si="15"/>
        <v>0</v>
      </c>
    </row>
    <row r="21" spans="2:33" x14ac:dyDescent="0.35">
      <c r="B21" s="71" t="s">
        <v>204</v>
      </c>
      <c r="C21" s="71" t="str" cm="1">
        <f t="array" aca="1" ref="C21" ca="1">INDIRECT($B21&amp;"!"&amp;$B$2&amp;$C$2)</f>
        <v>Minor Positive</v>
      </c>
      <c r="D21" s="71" t="str" cm="1">
        <f t="array" aca="1" ref="D21" ca="1">INDIRECT($B21&amp;"!"&amp;$B$2&amp;$D$2)</f>
        <v>Neutral</v>
      </c>
      <c r="E21" s="71" t="str" cm="1">
        <f t="array" aca="1" ref="E21" ca="1">INDIRECT($B21&amp;"!"&amp;$B$2&amp;$E$2)</f>
        <v>Neutral</v>
      </c>
      <c r="F21" s="71" t="str" cm="1">
        <f t="array" aca="1" ref="F21" ca="1">INDIRECT($B21&amp;"!"&amp;$B$2&amp;$F$2)</f>
        <v>Minor Positive</v>
      </c>
      <c r="G21" s="71" t="str" cm="1">
        <f t="array" aca="1" ref="G21" ca="1">INDIRECT($B21&amp;"!"&amp;$B$2&amp;$G$2)</f>
        <v>Neutral</v>
      </c>
      <c r="H21" s="71" t="str" cm="1">
        <f t="array" aca="1" ref="H21" ca="1">INDIRECT($B21&amp;"!"&amp;$B$2&amp;$H$2)</f>
        <v>Minor Positive</v>
      </c>
      <c r="I21" s="71" t="str" cm="1">
        <f t="array" aca="1" ref="I21" ca="1">INDIRECT($B21&amp;"!"&amp;$B$2&amp;$I$2)</f>
        <v>Neutral</v>
      </c>
      <c r="J21" s="71" t="str" cm="1">
        <f t="array" aca="1" ref="J21" ca="1">INDIRECT($B21&amp;"!"&amp;$B$2&amp;$J$2)</f>
        <v>Minor Positive</v>
      </c>
      <c r="K21" s="71" t="str" cm="1">
        <f t="array" aca="1" ref="K21" ca="1">INDIRECT($B21&amp;"!"&amp;$B$2&amp;$K$2)</f>
        <v>Minor Positive</v>
      </c>
      <c r="L21" s="71" t="str" cm="1">
        <f t="array" aca="1" ref="L21" ca="1">INDIRECT($B21&amp;"!"&amp;$B$2&amp;$L$2)</f>
        <v>Neutral</v>
      </c>
      <c r="M21" s="71" t="str" cm="1">
        <f t="array" aca="1" ref="M21" ca="1">INDIRECT($B21&amp;"!"&amp;$B$2&amp;$M$2)</f>
        <v>Minor Negative</v>
      </c>
      <c r="N21" s="71" t="str" cm="1">
        <f t="array" aca="1" ref="N21" ca="1">INDIRECT($B21&amp;"!"&amp;$B$2&amp;$N$2)</f>
        <v>Minor Positive</v>
      </c>
      <c r="O21" s="71" t="str" cm="1">
        <f t="array" aca="1" ref="O21" ca="1">INDIRECT($B21&amp;"!"&amp;$B$2&amp;$O$2)</f>
        <v>Minor Negative</v>
      </c>
      <c r="P21" s="71" t="str" cm="1">
        <f t="array" aca="1" ref="P21" ca="1">INDIRECT($B21&amp;"!"&amp;$B$2&amp;$P$2)</f>
        <v>Neutral</v>
      </c>
      <c r="S21" s="104" t="s">
        <v>190</v>
      </c>
      <c r="T21" s="100" t="str">
        <f t="shared" ref="T21:AG21" ca="1" si="16">INDEX($AK$3:$AK$8,MATCH(C23, $AJ$3:$AJ$8,0))</f>
        <v>+ +</v>
      </c>
      <c r="U21" s="100" t="str">
        <f t="shared" ca="1" si="16"/>
        <v>+ +</v>
      </c>
      <c r="V21" s="100">
        <f t="shared" ca="1" si="16"/>
        <v>0</v>
      </c>
      <c r="W21" s="100" t="str">
        <f t="shared" ca="1" si="16"/>
        <v>+</v>
      </c>
      <c r="X21" s="100">
        <f t="shared" ca="1" si="16"/>
        <v>0</v>
      </c>
      <c r="Y21" s="100" t="str">
        <f t="shared" ca="1" si="16"/>
        <v>-</v>
      </c>
      <c r="Z21" s="100">
        <f t="shared" ca="1" si="16"/>
        <v>0</v>
      </c>
      <c r="AA21" s="100" t="str">
        <f t="shared" ca="1" si="16"/>
        <v>-</v>
      </c>
      <c r="AB21" s="100" t="str">
        <f t="shared" ca="1" si="16"/>
        <v>-</v>
      </c>
      <c r="AC21" s="100">
        <f t="shared" ca="1" si="16"/>
        <v>0</v>
      </c>
      <c r="AD21" s="100" t="str">
        <f t="shared" ca="1" si="16"/>
        <v>-</v>
      </c>
      <c r="AE21" s="100" t="str">
        <f t="shared" ca="1" si="16"/>
        <v>--</v>
      </c>
      <c r="AF21" s="100" t="str">
        <f t="shared" ca="1" si="16"/>
        <v>--</v>
      </c>
      <c r="AG21" s="100">
        <f t="shared" ca="1" si="16"/>
        <v>0</v>
      </c>
    </row>
    <row r="22" spans="2:33" x14ac:dyDescent="0.35">
      <c r="B22" s="71" t="s">
        <v>191</v>
      </c>
      <c r="C22" s="71" t="str" cm="1">
        <f t="array" aca="1" ref="C22" ca="1">INDIRECT($B22&amp;"!"&amp;$B$2&amp;$C$2)</f>
        <v>Neutral</v>
      </c>
      <c r="D22" s="71" t="str" cm="1">
        <f t="array" aca="1" ref="D22" ca="1">INDIRECT($B22&amp;"!"&amp;$B$2&amp;$D$2)</f>
        <v>Minor Negative</v>
      </c>
      <c r="E22" s="71" t="str" cm="1">
        <f t="array" aca="1" ref="E22" ca="1">INDIRECT($B22&amp;"!"&amp;$B$2&amp;$E$2)</f>
        <v>Significant Negative</v>
      </c>
      <c r="F22" s="71" t="str" cm="1">
        <f t="array" aca="1" ref="F22" ca="1">INDIRECT($B22&amp;"!"&amp;$B$2&amp;$F$2)</f>
        <v>Minor Negative</v>
      </c>
      <c r="G22" s="71" t="str" cm="1">
        <f t="array" aca="1" ref="G22" ca="1">INDIRECT($B22&amp;"!"&amp;$B$2&amp;$G$2)</f>
        <v>Significant Positive</v>
      </c>
      <c r="H22" s="71" t="str" cm="1">
        <f t="array" aca="1" ref="H22" ca="1">INDIRECT($B22&amp;"!"&amp;$B$2&amp;$H$2)</f>
        <v>Significant Negative</v>
      </c>
      <c r="I22" s="71" t="str" cm="1">
        <f t="array" aca="1" ref="I22" ca="1">INDIRECT($B22&amp;"!"&amp;$B$2&amp;$I$2)</f>
        <v>Neutral</v>
      </c>
      <c r="J22" s="71" t="str" cm="1">
        <f t="array" aca="1" ref="J22" ca="1">INDIRECT($B22&amp;"!"&amp;$B$2&amp;$J$2)</f>
        <v>Minor Negative</v>
      </c>
      <c r="K22" s="71" t="str" cm="1">
        <f t="array" aca="1" ref="K22" ca="1">INDIRECT($B22&amp;"!"&amp;$B$2&amp;$K$2)</f>
        <v>Minor Negative</v>
      </c>
      <c r="L22" s="71" t="str" cm="1">
        <f t="array" aca="1" ref="L22" ca="1">INDIRECT($B22&amp;"!"&amp;$B$2&amp;$L$2)</f>
        <v>Neutral</v>
      </c>
      <c r="M22" s="71" t="str" cm="1">
        <f t="array" aca="1" ref="M22" ca="1">INDIRECT($B22&amp;"!"&amp;$B$2&amp;$M$2)</f>
        <v>Minor Positive</v>
      </c>
      <c r="N22" s="71" t="str" cm="1">
        <f t="array" aca="1" ref="N22" ca="1">INDIRECT($B22&amp;"!"&amp;$B$2&amp;$N$2)</f>
        <v>Significant Negative</v>
      </c>
      <c r="O22" s="71" t="str" cm="1">
        <f t="array" aca="1" ref="O22" ca="1">INDIRECT($B22&amp;"!"&amp;$B$2&amp;$O$2)</f>
        <v>Significant Negative</v>
      </c>
      <c r="P22" s="71" t="str" cm="1">
        <f t="array" aca="1" ref="P22" ca="1">INDIRECT($B22&amp;"!"&amp;$B$2&amp;$P$2)</f>
        <v>Neutral</v>
      </c>
      <c r="S22" s="107" t="s">
        <v>191</v>
      </c>
      <c r="T22" s="100">
        <f ca="1">INDEX($AK$3:$AK$8,MATCH(C22, $AJ$3:$AJ$8,0))</f>
        <v>0</v>
      </c>
      <c r="U22" s="100" t="str">
        <f t="shared" ref="U22:AG22" ca="1" si="17">INDEX($AK$3:$AK$8,MATCH(D22, $AJ$3:$AJ$8,0))</f>
        <v>-</v>
      </c>
      <c r="V22" s="100" t="str">
        <f t="shared" ca="1" si="17"/>
        <v>--</v>
      </c>
      <c r="W22" s="100" t="str">
        <f t="shared" ca="1" si="17"/>
        <v>-</v>
      </c>
      <c r="X22" s="100" t="str">
        <f t="shared" ca="1" si="17"/>
        <v>+ +</v>
      </c>
      <c r="Y22" s="100" t="str">
        <f t="shared" ca="1" si="17"/>
        <v>--</v>
      </c>
      <c r="Z22" s="100">
        <f t="shared" ca="1" si="17"/>
        <v>0</v>
      </c>
      <c r="AA22" s="100" t="str">
        <f t="shared" ca="1" si="17"/>
        <v>-</v>
      </c>
      <c r="AB22" s="100" t="str">
        <f t="shared" ca="1" si="17"/>
        <v>-</v>
      </c>
      <c r="AC22" s="100">
        <f t="shared" ca="1" si="17"/>
        <v>0</v>
      </c>
      <c r="AD22" s="100" t="str">
        <f t="shared" ca="1" si="17"/>
        <v>+</v>
      </c>
      <c r="AE22" s="100" t="str">
        <f t="shared" ca="1" si="17"/>
        <v>--</v>
      </c>
      <c r="AF22" s="100" t="str">
        <f t="shared" ca="1" si="17"/>
        <v>--</v>
      </c>
      <c r="AG22" s="100">
        <f t="shared" ca="1" si="17"/>
        <v>0</v>
      </c>
    </row>
    <row r="23" spans="2:33" x14ac:dyDescent="0.35">
      <c r="B23" s="71" t="s">
        <v>190</v>
      </c>
      <c r="C23" s="71" t="str" cm="1">
        <f t="array" aca="1" ref="C23" ca="1">INDIRECT($B23&amp;"!"&amp;$B$2&amp;$C$2)</f>
        <v>Significant Positive</v>
      </c>
      <c r="D23" s="71" t="str" cm="1">
        <f t="array" aca="1" ref="D23" ca="1">INDIRECT($B23&amp;"!"&amp;$B$2&amp;$D$2)</f>
        <v>Significant Positive</v>
      </c>
      <c r="E23" s="71" t="str" cm="1">
        <f t="array" aca="1" ref="E23" ca="1">INDIRECT($B23&amp;"!"&amp;$B$2&amp;$E$2)</f>
        <v>Neutral</v>
      </c>
      <c r="F23" s="71" t="str" cm="1">
        <f t="array" aca="1" ref="F23" ca="1">INDIRECT($B23&amp;"!"&amp;$B$2&amp;$F$2)</f>
        <v>Minor Positive</v>
      </c>
      <c r="G23" s="71" t="str" cm="1">
        <f t="array" aca="1" ref="G23" ca="1">INDIRECT($B23&amp;"!"&amp;$B$2&amp;$G$2)</f>
        <v>Neutral</v>
      </c>
      <c r="H23" s="71" t="str" cm="1">
        <f t="array" aca="1" ref="H23" ca="1">INDIRECT($B23&amp;"!"&amp;$B$2&amp;$H$2)</f>
        <v>Minor Negative</v>
      </c>
      <c r="I23" s="71" t="str" cm="1">
        <f t="array" aca="1" ref="I23" ca="1">INDIRECT($B23&amp;"!"&amp;$B$2&amp;$I$2)</f>
        <v>Neutral</v>
      </c>
      <c r="J23" s="71" t="str" cm="1">
        <f t="array" aca="1" ref="J23" ca="1">INDIRECT($B23&amp;"!"&amp;$B$2&amp;$J$2)</f>
        <v>Minor Negative</v>
      </c>
      <c r="K23" s="71" t="str" cm="1">
        <f t="array" aca="1" ref="K23" ca="1">INDIRECT($B23&amp;"!"&amp;$B$2&amp;$K$2)</f>
        <v>Minor Negative</v>
      </c>
      <c r="L23" s="71" t="str" cm="1">
        <f t="array" aca="1" ref="L23" ca="1">INDIRECT($B23&amp;"!"&amp;$B$2&amp;$L$2)</f>
        <v>Neutral</v>
      </c>
      <c r="M23" s="71" t="str" cm="1">
        <f t="array" aca="1" ref="M23" ca="1">INDIRECT($B23&amp;"!"&amp;$B$2&amp;$M$2)</f>
        <v>Minor Negative</v>
      </c>
      <c r="N23" s="71" t="str" cm="1">
        <f t="array" aca="1" ref="N23" ca="1">INDIRECT($B23&amp;"!"&amp;$B$2&amp;$N$2)</f>
        <v>Significant Negative</v>
      </c>
      <c r="O23" s="71" t="str" cm="1">
        <f t="array" aca="1" ref="O23" ca="1">INDIRECT($B23&amp;"!"&amp;$B$2&amp;$O$2)</f>
        <v>Significant Negative</v>
      </c>
      <c r="P23" s="71" t="str" cm="1">
        <f t="array" aca="1" ref="P23" ca="1">INDIRECT($B23&amp;"!"&amp;$B$2&amp;$P$2)</f>
        <v>Neutral</v>
      </c>
      <c r="S23" s="105" t="s">
        <v>192</v>
      </c>
      <c r="T23" s="100" t="str">
        <f t="shared" ref="T23:AG23" ca="1" si="18">INDEX($AK$3:$AK$8,MATCH(C43, $AJ$3:$AJ$8,0))</f>
        <v>+ +</v>
      </c>
      <c r="U23" s="100" t="str">
        <f t="shared" ca="1" si="18"/>
        <v>+ +</v>
      </c>
      <c r="V23" s="100" t="str">
        <f t="shared" ca="1" si="18"/>
        <v>+</v>
      </c>
      <c r="W23" s="100" t="str">
        <f t="shared" ca="1" si="18"/>
        <v>+</v>
      </c>
      <c r="X23" s="100" t="str">
        <f t="shared" ca="1" si="18"/>
        <v>+ +</v>
      </c>
      <c r="Y23" s="100" t="str">
        <f t="shared" ca="1" si="18"/>
        <v>+</v>
      </c>
      <c r="Z23" s="100">
        <f t="shared" ca="1" si="18"/>
        <v>0</v>
      </c>
      <c r="AA23" s="100" t="str">
        <f t="shared" ca="1" si="18"/>
        <v>+ +</v>
      </c>
      <c r="AB23" s="100" t="str">
        <f t="shared" ca="1" si="18"/>
        <v>-</v>
      </c>
      <c r="AC23" s="100" t="str">
        <f t="shared" ca="1" si="18"/>
        <v>+</v>
      </c>
      <c r="AD23" s="100" t="str">
        <f t="shared" ca="1" si="18"/>
        <v>+</v>
      </c>
      <c r="AE23" s="100" t="str">
        <f t="shared" ca="1" si="18"/>
        <v>+</v>
      </c>
      <c r="AF23" s="100">
        <f t="shared" ca="1" si="18"/>
        <v>0</v>
      </c>
      <c r="AG23" s="100">
        <f t="shared" ca="1" si="18"/>
        <v>0</v>
      </c>
    </row>
    <row r="24" spans="2:33" ht="16" customHeight="1" x14ac:dyDescent="0.35">
      <c r="B24" s="106" t="s">
        <v>177</v>
      </c>
      <c r="C24" s="71" t="str" cm="1">
        <f t="array" aca="1" ref="C24" ca="1">INDIRECT($B24&amp;"!"&amp;$B$2&amp;$C$2)</f>
        <v>Significant Positive</v>
      </c>
      <c r="D24" s="71" t="str" cm="1">
        <f t="array" aca="1" ref="D24" ca="1">INDIRECT($B24&amp;"!"&amp;$B$2&amp;$D$2)</f>
        <v>Significant Positive</v>
      </c>
      <c r="E24" s="71" t="str" cm="1">
        <f t="array" aca="1" ref="E24" ca="1">INDIRECT($B24&amp;"!"&amp;$B$2&amp;$E$2)</f>
        <v>Significant Positive</v>
      </c>
      <c r="F24" s="71" t="str" cm="1">
        <f t="array" aca="1" ref="F24" ca="1">INDIRECT($B24&amp;"!"&amp;$B$2&amp;$F$2)</f>
        <v>Minor Positive</v>
      </c>
      <c r="G24" s="71" t="str" cm="1">
        <f t="array" aca="1" ref="G24" ca="1">INDIRECT($B24&amp;"!"&amp;$B$2&amp;$G$2)</f>
        <v>Significant Positive</v>
      </c>
      <c r="H24" s="71" t="str" cm="1">
        <f t="array" aca="1" ref="H24" ca="1">INDIRECT($B24&amp;"!"&amp;$B$2&amp;$H$2)</f>
        <v>Significant Positive</v>
      </c>
      <c r="I24" s="71" t="str" cm="1">
        <f t="array" aca="1" ref="I24" ca="1">INDIRECT($B24&amp;"!"&amp;$B$2&amp;$I$2)</f>
        <v>Neutral</v>
      </c>
      <c r="J24" s="71" t="str" cm="1">
        <f t="array" aca="1" ref="J24" ca="1">INDIRECT($B24&amp;"!"&amp;$B$2&amp;$J$2)</f>
        <v>Significant Positive</v>
      </c>
      <c r="K24" s="71" t="str" cm="1">
        <f t="array" aca="1" ref="K24" ca="1">INDIRECT($B24&amp;"!"&amp;$B$2&amp;$K$2)</f>
        <v>Minor Negative</v>
      </c>
      <c r="L24" s="71" t="str" cm="1">
        <f t="array" aca="1" ref="L24" ca="1">INDIRECT($B24&amp;"!"&amp;$B$2&amp;$L$2)</f>
        <v>Neutral</v>
      </c>
      <c r="M24" s="71" t="str" cm="1">
        <f t="array" aca="1" ref="M24" ca="1">INDIRECT($B24&amp;"!"&amp;$B$2&amp;$M$2)</f>
        <v>Minor Negative</v>
      </c>
      <c r="N24" s="71" t="str" cm="1">
        <f t="array" aca="1" ref="N24" ca="1">INDIRECT($B24&amp;"!"&amp;$B$2&amp;$N$2)</f>
        <v>Neutral</v>
      </c>
      <c r="O24" s="71" t="str" cm="1">
        <f t="array" aca="1" ref="O24" ca="1">INDIRECT($B24&amp;"!"&amp;$B$2&amp;$O$2)</f>
        <v>Minor Positive</v>
      </c>
      <c r="P24" s="71" t="str" cm="1">
        <f t="array" aca="1" ref="P24" ca="1">INDIRECT($B24&amp;"!"&amp;$B$2&amp;$P$2)</f>
        <v>Neutral</v>
      </c>
      <c r="S24" s="104" t="s">
        <v>193</v>
      </c>
      <c r="T24" s="100" t="str">
        <f t="shared" ref="T24:AG24" ca="1" si="19">INDEX($AK$3:$AK$8,MATCH(C18, $AJ$3:$AJ$8,0))</f>
        <v>+</v>
      </c>
      <c r="U24" s="100" t="str">
        <f t="shared" ca="1" si="19"/>
        <v>+</v>
      </c>
      <c r="V24" s="100" t="str">
        <f t="shared" ca="1" si="19"/>
        <v>+ +</v>
      </c>
      <c r="W24" s="100" t="str">
        <f t="shared" ca="1" si="19"/>
        <v>+</v>
      </c>
      <c r="X24" s="100" t="str">
        <f t="shared" ca="1" si="19"/>
        <v>+</v>
      </c>
      <c r="Y24" s="100" t="str">
        <f t="shared" ca="1" si="19"/>
        <v>+ +</v>
      </c>
      <c r="Z24" s="100">
        <f t="shared" ca="1" si="19"/>
        <v>0</v>
      </c>
      <c r="AA24" s="100" t="str">
        <f t="shared" ca="1" si="19"/>
        <v>+</v>
      </c>
      <c r="AB24" s="100" t="str">
        <f t="shared" ca="1" si="19"/>
        <v>+</v>
      </c>
      <c r="AC24" s="100" t="str">
        <f t="shared" ca="1" si="19"/>
        <v>+</v>
      </c>
      <c r="AD24" s="100" t="str">
        <f t="shared" ca="1" si="19"/>
        <v>+</v>
      </c>
      <c r="AE24" s="100" t="str">
        <f t="shared" ca="1" si="19"/>
        <v>+</v>
      </c>
      <c r="AF24" s="100" t="str">
        <f t="shared" ca="1" si="19"/>
        <v>+</v>
      </c>
      <c r="AG24" s="100">
        <f t="shared" ca="1" si="19"/>
        <v>0</v>
      </c>
    </row>
    <row r="25" spans="2:33" ht="16" customHeight="1" x14ac:dyDescent="0.35">
      <c r="B25" s="106" t="s">
        <v>189</v>
      </c>
      <c r="C25" s="71" t="str" cm="1">
        <f t="array" aca="1" ref="C25" ca="1">INDIRECT($B25&amp;"!"&amp;$B$2&amp;$C$2)</f>
        <v>Significant Positive</v>
      </c>
      <c r="D25" s="71" t="str" cm="1">
        <f t="array" aca="1" ref="D25" ca="1">INDIRECT($B25&amp;"!"&amp;$B$2&amp;$D$2)</f>
        <v>Significant Positive</v>
      </c>
      <c r="E25" s="71" t="str" cm="1">
        <f t="array" aca="1" ref="E25" ca="1">INDIRECT($B25&amp;"!"&amp;$B$2&amp;$E$2)</f>
        <v>Minor Positive</v>
      </c>
      <c r="F25" s="71" t="str" cm="1">
        <f t="array" aca="1" ref="F25" ca="1">INDIRECT($B25&amp;"!"&amp;$B$2&amp;$F$2)</f>
        <v>Minor Positive</v>
      </c>
      <c r="G25" s="71" t="str" cm="1">
        <f t="array" aca="1" ref="G25" ca="1">INDIRECT($B25&amp;"!"&amp;$B$2&amp;$G$2)</f>
        <v>Significant Positive</v>
      </c>
      <c r="H25" s="71" t="str" cm="1">
        <f t="array" aca="1" ref="H25" ca="1">INDIRECT($B25&amp;"!"&amp;$B$2&amp;$H$2)</f>
        <v>Minor Positive</v>
      </c>
      <c r="I25" s="71" t="str" cm="1">
        <f t="array" aca="1" ref="I25" ca="1">INDIRECT($B25&amp;"!"&amp;$B$2&amp;$I$2)</f>
        <v>Neutral</v>
      </c>
      <c r="J25" s="71" t="str" cm="1">
        <f t="array" aca="1" ref="J25" ca="1">INDIRECT($B25&amp;"!"&amp;$B$2&amp;$J$2)</f>
        <v>Minor Negative</v>
      </c>
      <c r="K25" s="71" t="str" cm="1">
        <f t="array" aca="1" ref="K25" ca="1">INDIRECT($B25&amp;"!"&amp;$B$2&amp;$K$2)</f>
        <v>Minor Positive</v>
      </c>
      <c r="L25" s="71" t="str" cm="1">
        <f t="array" aca="1" ref="L25" ca="1">INDIRECT($B25&amp;"!"&amp;$B$2&amp;$L$2)</f>
        <v>Neutral</v>
      </c>
      <c r="M25" s="71" t="str" cm="1">
        <f t="array" aca="1" ref="M25" ca="1">INDIRECT($B25&amp;"!"&amp;$B$2&amp;$M$2)</f>
        <v>Minor Positive</v>
      </c>
      <c r="N25" s="71" t="str" cm="1">
        <f t="array" aca="1" ref="N25" ca="1">INDIRECT($B25&amp;"!"&amp;$B$2&amp;$N$2)</f>
        <v>Neutral</v>
      </c>
      <c r="O25" s="71" t="str" cm="1">
        <f t="array" aca="1" ref="O25" ca="1">INDIRECT($B25&amp;"!"&amp;$B$2&amp;$O$2)</f>
        <v>Neutral</v>
      </c>
      <c r="P25" s="71" t="str" cm="1">
        <f t="array" aca="1" ref="P25" ca="1">INDIRECT($B25&amp;"!"&amp;$B$2&amp;$P$2)</f>
        <v>Neutral</v>
      </c>
      <c r="S25" s="107" t="s">
        <v>194</v>
      </c>
      <c r="T25" s="100" t="str">
        <f t="shared" ref="T25:AG25" ca="1" si="20">INDEX($AK$3:$AK$8,MATCH(C36, $AJ$3:$AJ$8,0))</f>
        <v>+</v>
      </c>
      <c r="U25" s="100" t="str">
        <f t="shared" ca="1" si="20"/>
        <v>+</v>
      </c>
      <c r="V25" s="100" t="str">
        <f t="shared" ca="1" si="20"/>
        <v>+ +</v>
      </c>
      <c r="W25" s="100" t="str">
        <f t="shared" ca="1" si="20"/>
        <v>+</v>
      </c>
      <c r="X25" s="100" t="str">
        <f t="shared" ca="1" si="20"/>
        <v>+</v>
      </c>
      <c r="Y25" s="100" t="str">
        <f t="shared" ca="1" si="20"/>
        <v>+ +</v>
      </c>
      <c r="Z25" s="100">
        <f t="shared" ca="1" si="20"/>
        <v>0</v>
      </c>
      <c r="AA25" s="100" t="str">
        <f t="shared" ca="1" si="20"/>
        <v>+</v>
      </c>
      <c r="AB25" s="100" t="str">
        <f t="shared" ca="1" si="20"/>
        <v>-</v>
      </c>
      <c r="AC25" s="100" t="str">
        <f t="shared" ca="1" si="20"/>
        <v>+</v>
      </c>
      <c r="AD25" s="100" t="str">
        <f t="shared" ca="1" si="20"/>
        <v>-</v>
      </c>
      <c r="AE25" s="100" t="str">
        <f t="shared" ca="1" si="20"/>
        <v>+</v>
      </c>
      <c r="AF25" s="100" t="str">
        <f t="shared" ca="1" si="20"/>
        <v>+</v>
      </c>
      <c r="AG25" s="100">
        <f t="shared" ca="1" si="20"/>
        <v>0</v>
      </c>
    </row>
    <row r="26" spans="2:33" ht="16" customHeight="1" x14ac:dyDescent="0.35">
      <c r="B26" s="106" t="s">
        <v>188</v>
      </c>
      <c r="C26" s="71" t="str" cm="1">
        <f t="array" aca="1" ref="C26" ca="1">INDIRECT($B26&amp;"!"&amp;$B$2&amp;$C$2)</f>
        <v>Significant Positive</v>
      </c>
      <c r="D26" s="71" t="str" cm="1">
        <f t="array" aca="1" ref="D26" ca="1">INDIRECT($B26&amp;"!"&amp;$B$2&amp;$D$2)</f>
        <v>Significant Positive</v>
      </c>
      <c r="E26" s="71" t="str" cm="1">
        <f t="array" aca="1" ref="E26" ca="1">INDIRECT($B26&amp;"!"&amp;$B$2&amp;$E$2)</f>
        <v>Minor Positive</v>
      </c>
      <c r="F26" s="71" t="str" cm="1">
        <f t="array" aca="1" ref="F26" ca="1">INDIRECT($B26&amp;"!"&amp;$B$2&amp;$F$2)</f>
        <v>Minor Positive</v>
      </c>
      <c r="G26" s="71" t="str" cm="1">
        <f t="array" aca="1" ref="G26" ca="1">INDIRECT($B26&amp;"!"&amp;$B$2&amp;$G$2)</f>
        <v>Significant Positive</v>
      </c>
      <c r="H26" s="71" t="str" cm="1">
        <f t="array" aca="1" ref="H26" ca="1">INDIRECT($B26&amp;"!"&amp;$B$2&amp;$H$2)</f>
        <v>Minor Positive</v>
      </c>
      <c r="I26" s="71" t="str" cm="1">
        <f t="array" aca="1" ref="I26" ca="1">INDIRECT($B26&amp;"!"&amp;$B$2&amp;$I$2)</f>
        <v>Neutral</v>
      </c>
      <c r="J26" s="71" t="str" cm="1">
        <f t="array" aca="1" ref="J26" ca="1">INDIRECT($B26&amp;"!"&amp;$B$2&amp;$J$2)</f>
        <v>Minor Negative</v>
      </c>
      <c r="K26" s="71" t="str" cm="1">
        <f t="array" aca="1" ref="K26" ca="1">INDIRECT($B26&amp;"!"&amp;$B$2&amp;$K$2)</f>
        <v>Minor Negative</v>
      </c>
      <c r="L26" s="71" t="str" cm="1">
        <f t="array" aca="1" ref="L26" ca="1">INDIRECT($B26&amp;"!"&amp;$B$2&amp;$L$2)</f>
        <v>Neutral</v>
      </c>
      <c r="M26" s="71" t="str" cm="1">
        <f t="array" aca="1" ref="M26" ca="1">INDIRECT($B26&amp;"!"&amp;$B$2&amp;$M$2)</f>
        <v>Minor Negative</v>
      </c>
      <c r="N26" s="71" t="str" cm="1">
        <f t="array" aca="1" ref="N26" ca="1">INDIRECT($B26&amp;"!"&amp;$B$2&amp;$N$2)</f>
        <v>Neutral</v>
      </c>
      <c r="O26" s="71" t="str" cm="1">
        <f t="array" aca="1" ref="O26" ca="1">INDIRECT($B26&amp;"!"&amp;$B$2&amp;$O$2)</f>
        <v>Neutral</v>
      </c>
      <c r="P26" s="71" t="str" cm="1">
        <f t="array" aca="1" ref="P26" ca="1">INDIRECT($B26&amp;"!"&amp;$B$2&amp;$P$2)</f>
        <v>Neutral</v>
      </c>
      <c r="S26" s="104" t="s">
        <v>195</v>
      </c>
      <c r="T26" s="100" t="str">
        <f t="shared" ref="T26:AG26" ca="1" si="21">INDEX($AK$3:$AK$8,MATCH(C14, $AJ$3:$AJ$8,0))</f>
        <v>+</v>
      </c>
      <c r="U26" s="100" t="str">
        <f t="shared" ca="1" si="21"/>
        <v>+</v>
      </c>
      <c r="V26" s="100" t="str">
        <f t="shared" ca="1" si="21"/>
        <v>+</v>
      </c>
      <c r="W26" s="100" t="str">
        <f t="shared" ca="1" si="21"/>
        <v>+</v>
      </c>
      <c r="X26" s="100" t="str">
        <f t="shared" ca="1" si="21"/>
        <v>+ +</v>
      </c>
      <c r="Y26" s="100" t="str">
        <f t="shared" ca="1" si="21"/>
        <v>+</v>
      </c>
      <c r="Z26" s="100">
        <f t="shared" ca="1" si="21"/>
        <v>0</v>
      </c>
      <c r="AA26" s="100" t="str">
        <f t="shared" ca="1" si="21"/>
        <v>+</v>
      </c>
      <c r="AB26" s="100" t="str">
        <f t="shared" ca="1" si="21"/>
        <v>-</v>
      </c>
      <c r="AC26" s="100">
        <f t="shared" ca="1" si="21"/>
        <v>0</v>
      </c>
      <c r="AD26" s="100" t="str">
        <f t="shared" ca="1" si="21"/>
        <v>-</v>
      </c>
      <c r="AE26" s="100" t="str">
        <f t="shared" ca="1" si="21"/>
        <v>+</v>
      </c>
      <c r="AF26" s="100" t="str">
        <f t="shared" ca="1" si="21"/>
        <v>-</v>
      </c>
      <c r="AG26" s="100">
        <f t="shared" ca="1" si="21"/>
        <v>0</v>
      </c>
    </row>
    <row r="27" spans="2:33" ht="16" customHeight="1" x14ac:dyDescent="0.35">
      <c r="B27" s="106" t="s">
        <v>182</v>
      </c>
      <c r="C27" s="71" t="str" cm="1">
        <f t="array" aca="1" ref="C27" ca="1">INDIRECT($B27&amp;"!"&amp;$B$2&amp;$C$2)</f>
        <v>Uncertain</v>
      </c>
      <c r="D27" s="71" t="str" cm="1">
        <f t="array" aca="1" ref="D27" ca="1">INDIRECT($B27&amp;"!"&amp;$B$2&amp;$D$2)</f>
        <v>Uncertain</v>
      </c>
      <c r="E27" s="71" t="str" cm="1">
        <f t="array" aca="1" ref="E27" ca="1">INDIRECT($B27&amp;"!"&amp;$B$2&amp;$E$2)</f>
        <v>Minor Positive</v>
      </c>
      <c r="F27" s="71" t="str" cm="1">
        <f t="array" aca="1" ref="F27" ca="1">INDIRECT($B27&amp;"!"&amp;$B$2&amp;$F$2)</f>
        <v>Minor Positive</v>
      </c>
      <c r="G27" s="71" t="str" cm="1">
        <f t="array" aca="1" ref="G27" ca="1">INDIRECT($B27&amp;"!"&amp;$B$2&amp;$G$2)</f>
        <v>Minor Positive</v>
      </c>
      <c r="H27" s="71" t="str" cm="1">
        <f t="array" aca="1" ref="H27" ca="1">INDIRECT($B27&amp;"!"&amp;$B$2&amp;$H$2)</f>
        <v>Minor Positive</v>
      </c>
      <c r="I27" s="71" t="str" cm="1">
        <f t="array" aca="1" ref="I27" ca="1">INDIRECT($B27&amp;"!"&amp;$B$2&amp;$I$2)</f>
        <v>Neutral</v>
      </c>
      <c r="J27" s="71" t="str" cm="1">
        <f t="array" aca="1" ref="J27" ca="1">INDIRECT($B27&amp;"!"&amp;$B$2&amp;$J$2)</f>
        <v>Minor Positive</v>
      </c>
      <c r="K27" s="71" t="str" cm="1">
        <f t="array" aca="1" ref="K27" ca="1">INDIRECT($B27&amp;"!"&amp;$B$2&amp;$K$2)</f>
        <v>Minor Negative</v>
      </c>
      <c r="L27" s="71" t="str" cm="1">
        <f t="array" aca="1" ref="L27" ca="1">INDIRECT($B27&amp;"!"&amp;$B$2&amp;$L$2)</f>
        <v>Minor Positive</v>
      </c>
      <c r="M27" s="71" t="str" cm="1">
        <f t="array" aca="1" ref="M27" ca="1">INDIRECT($B27&amp;"!"&amp;$B$2&amp;$M$2)</f>
        <v>Minor Negative</v>
      </c>
      <c r="N27" s="71" t="str" cm="1">
        <f t="array" aca="1" ref="N27" ca="1">INDIRECT($B27&amp;"!"&amp;$B$2&amp;$N$2)</f>
        <v>Neutral</v>
      </c>
      <c r="O27" s="71" t="str" cm="1">
        <f t="array" aca="1" ref="O27" ca="1">INDIRECT($B27&amp;"!"&amp;$B$2&amp;$O$2)</f>
        <v>Neutral</v>
      </c>
      <c r="P27" s="71" t="str" cm="1">
        <f t="array" aca="1" ref="P27" ca="1">INDIRECT($B27&amp;"!"&amp;$B$2&amp;$P$2)</f>
        <v>Neutral</v>
      </c>
      <c r="S27" s="104" t="s">
        <v>196</v>
      </c>
      <c r="T27" s="100" t="str">
        <f t="shared" ref="T27:AG27" ca="1" si="22">INDEX($AK$3:$AK$8,MATCH(C20, $AJ$3:$AJ$8,0))</f>
        <v>+</v>
      </c>
      <c r="U27" s="100">
        <f t="shared" ca="1" si="22"/>
        <v>0</v>
      </c>
      <c r="V27" s="100">
        <f t="shared" ca="1" si="22"/>
        <v>0</v>
      </c>
      <c r="W27" s="100" t="str">
        <f t="shared" ca="1" si="22"/>
        <v>+</v>
      </c>
      <c r="X27" s="100">
        <f t="shared" ca="1" si="22"/>
        <v>0</v>
      </c>
      <c r="Y27" s="100" t="str">
        <f t="shared" ca="1" si="22"/>
        <v>+</v>
      </c>
      <c r="Z27" s="100">
        <f t="shared" ca="1" si="22"/>
        <v>0</v>
      </c>
      <c r="AA27" s="100" t="str">
        <f t="shared" ca="1" si="22"/>
        <v>+</v>
      </c>
      <c r="AB27" s="100" t="str">
        <f t="shared" ca="1" si="22"/>
        <v>-</v>
      </c>
      <c r="AC27" s="100">
        <f t="shared" ca="1" si="22"/>
        <v>0</v>
      </c>
      <c r="AD27" s="100" t="str">
        <f t="shared" ca="1" si="22"/>
        <v>-</v>
      </c>
      <c r="AE27" s="100" t="str">
        <f t="shared" ca="1" si="22"/>
        <v>--</v>
      </c>
      <c r="AF27" s="100" t="str">
        <f t="shared" ca="1" si="22"/>
        <v>+</v>
      </c>
      <c r="AG27" s="100">
        <f t="shared" ca="1" si="22"/>
        <v>0</v>
      </c>
    </row>
    <row r="28" spans="2:33" ht="16" customHeight="1" x14ac:dyDescent="0.35">
      <c r="B28" s="106" t="s">
        <v>184</v>
      </c>
      <c r="C28" s="71" t="str" cm="1">
        <f t="array" aca="1" ref="C28" ca="1">INDIRECT($B28&amp;"!"&amp;$B$2&amp;$C$2)</f>
        <v>Minor Positive</v>
      </c>
      <c r="D28" s="71" t="str" cm="1">
        <f t="array" aca="1" ref="D28" ca="1">INDIRECT($B28&amp;"!"&amp;$B$2&amp;$D$2)</f>
        <v>Minor Positive</v>
      </c>
      <c r="E28" s="71" t="str" cm="1">
        <f t="array" aca="1" ref="E28" ca="1">INDIRECT($B28&amp;"!"&amp;$B$2&amp;$E$2)</f>
        <v>Significant Positive</v>
      </c>
      <c r="F28" s="71" t="str" cm="1">
        <f t="array" aca="1" ref="F28" ca="1">INDIRECT($B28&amp;"!"&amp;$B$2&amp;$F$2)</f>
        <v>Minor Positive</v>
      </c>
      <c r="G28" s="71" t="str" cm="1">
        <f t="array" aca="1" ref="G28" ca="1">INDIRECT($B28&amp;"!"&amp;$B$2&amp;$G$2)</f>
        <v>Significant Positive</v>
      </c>
      <c r="H28" s="71" t="str" cm="1">
        <f t="array" aca="1" ref="H28" ca="1">INDIRECT($B28&amp;"!"&amp;$B$2&amp;$H$2)</f>
        <v>Significant Positive</v>
      </c>
      <c r="I28" s="71" t="str" cm="1">
        <f t="array" aca="1" ref="I28" ca="1">INDIRECT($B28&amp;"!"&amp;$B$2&amp;$I$2)</f>
        <v>Neutral</v>
      </c>
      <c r="J28" s="71" t="str" cm="1">
        <f t="array" aca="1" ref="J28" ca="1">INDIRECT($B28&amp;"!"&amp;$B$2&amp;$J$2)</f>
        <v>Minor Positive</v>
      </c>
      <c r="K28" s="71" t="str" cm="1">
        <f t="array" aca="1" ref="K28" ca="1">INDIRECT($B28&amp;"!"&amp;$B$2&amp;$K$2)</f>
        <v>Minor Positive</v>
      </c>
      <c r="L28" s="71" t="str" cm="1">
        <f t="array" aca="1" ref="L28" ca="1">INDIRECT($B28&amp;"!"&amp;$B$2&amp;$L$2)</f>
        <v>Minor Positive</v>
      </c>
      <c r="M28" s="71" t="str" cm="1">
        <f t="array" aca="1" ref="M28" ca="1">INDIRECT($B28&amp;"!"&amp;$B$2&amp;$M$2)</f>
        <v>Minor Negative</v>
      </c>
      <c r="N28" s="71" t="str" cm="1">
        <f t="array" aca="1" ref="N28" ca="1">INDIRECT($B28&amp;"!"&amp;$B$2&amp;$N$2)</f>
        <v>Neutral</v>
      </c>
      <c r="O28" s="71" t="str" cm="1">
        <f t="array" aca="1" ref="O28" ca="1">INDIRECT($B28&amp;"!"&amp;$B$2&amp;$O$2)</f>
        <v>Neutral</v>
      </c>
      <c r="P28" s="71" t="str" cm="1">
        <f t="array" aca="1" ref="P28" ca="1">INDIRECT($B28&amp;"!"&amp;$B$2&amp;$P$2)</f>
        <v>Neutral</v>
      </c>
      <c r="S28" s="104" t="s">
        <v>197</v>
      </c>
      <c r="T28" s="100">
        <f t="shared" ref="T28:AG28" ca="1" si="23">INDEX($AK$3:$AK$8,MATCH(C15, $AJ$3:$AJ$8,0))</f>
        <v>0</v>
      </c>
      <c r="U28" s="100">
        <f t="shared" ca="1" si="23"/>
        <v>0</v>
      </c>
      <c r="V28" s="100">
        <f t="shared" ca="1" si="23"/>
        <v>0</v>
      </c>
      <c r="W28" s="100" t="str">
        <f t="shared" ca="1" si="23"/>
        <v>+</v>
      </c>
      <c r="X28" s="100">
        <f t="shared" ca="1" si="23"/>
        <v>0</v>
      </c>
      <c r="Y28" s="100">
        <f t="shared" ca="1" si="23"/>
        <v>0</v>
      </c>
      <c r="Z28" s="100">
        <f t="shared" ca="1" si="23"/>
        <v>0</v>
      </c>
      <c r="AA28" s="100" t="str">
        <f t="shared" ca="1" si="23"/>
        <v>-</v>
      </c>
      <c r="AB28" s="100" t="str">
        <f t="shared" ca="1" si="23"/>
        <v>-</v>
      </c>
      <c r="AC28" s="100">
        <f t="shared" ca="1" si="23"/>
        <v>0</v>
      </c>
      <c r="AD28" s="100" t="str">
        <f t="shared" ca="1" si="23"/>
        <v>+</v>
      </c>
      <c r="AE28" s="100" t="str">
        <f t="shared" ca="1" si="23"/>
        <v>+</v>
      </c>
      <c r="AF28" s="100" t="str">
        <f t="shared" ca="1" si="23"/>
        <v>+</v>
      </c>
      <c r="AG28" s="100">
        <f t="shared" ca="1" si="23"/>
        <v>0</v>
      </c>
    </row>
    <row r="29" spans="2:33" ht="16" customHeight="1" x14ac:dyDescent="0.35">
      <c r="B29" s="106" t="s">
        <v>180</v>
      </c>
      <c r="C29" s="71" t="str" cm="1">
        <f t="array" aca="1" ref="C29" ca="1">INDIRECT($B29&amp;"!"&amp;$B$2&amp;$C$2)</f>
        <v>Minor Positive</v>
      </c>
      <c r="D29" s="71" t="str" cm="1">
        <f t="array" aca="1" ref="D29" ca="1">INDIRECT($B29&amp;"!"&amp;$B$2&amp;$D$2)</f>
        <v>Minor Positive</v>
      </c>
      <c r="E29" s="71" t="str" cm="1">
        <f t="array" aca="1" ref="E29" ca="1">INDIRECT($B29&amp;"!"&amp;$B$2&amp;$E$2)</f>
        <v>Minor Positive</v>
      </c>
      <c r="F29" s="71" t="str" cm="1">
        <f t="array" aca="1" ref="F29" ca="1">INDIRECT($B29&amp;"!"&amp;$B$2&amp;$F$2)</f>
        <v>Minor Positive</v>
      </c>
      <c r="G29" s="71" t="str" cm="1">
        <f t="array" aca="1" ref="G29" ca="1">INDIRECT($B29&amp;"!"&amp;$B$2&amp;$G$2)</f>
        <v>Minor Positive</v>
      </c>
      <c r="H29" s="71" t="str" cm="1">
        <f t="array" aca="1" ref="H29" ca="1">INDIRECT($B29&amp;"!"&amp;$B$2&amp;$H$2)</f>
        <v>Minor Positive</v>
      </c>
      <c r="I29" s="71" t="str" cm="1">
        <f t="array" aca="1" ref="I29" ca="1">INDIRECT($B29&amp;"!"&amp;$B$2&amp;$I$2)</f>
        <v>Neutral</v>
      </c>
      <c r="J29" s="71" t="str" cm="1">
        <f t="array" aca="1" ref="J29" ca="1">INDIRECT($B29&amp;"!"&amp;$B$2&amp;$J$2)</f>
        <v>Minor Positive</v>
      </c>
      <c r="K29" s="71" t="str" cm="1">
        <f t="array" aca="1" ref="K29" ca="1">INDIRECT($B29&amp;"!"&amp;$B$2&amp;$K$2)</f>
        <v>Minor Positive</v>
      </c>
      <c r="L29" s="71" t="str" cm="1">
        <f t="array" aca="1" ref="L29" ca="1">INDIRECT($B29&amp;"!"&amp;$B$2&amp;$L$2)</f>
        <v>Minor Positive</v>
      </c>
      <c r="M29" s="71" t="str" cm="1">
        <f t="array" aca="1" ref="M29" ca="1">INDIRECT($B29&amp;"!"&amp;$B$2&amp;$M$2)</f>
        <v>Minor Positive</v>
      </c>
      <c r="N29" s="71" t="str" cm="1">
        <f t="array" aca="1" ref="N29" ca="1">INDIRECT($B29&amp;"!"&amp;$B$2&amp;$N$2)</f>
        <v>Minor Positive</v>
      </c>
      <c r="O29" s="71" t="str" cm="1">
        <f t="array" aca="1" ref="O29" ca="1">INDIRECT($B29&amp;"!"&amp;$B$2&amp;$O$2)</f>
        <v>Neutral</v>
      </c>
      <c r="P29" s="71" t="str" cm="1">
        <f t="array" aca="1" ref="P29" ca="1">INDIRECT($B29&amp;"!"&amp;$B$2&amp;$P$2)</f>
        <v>Neutral</v>
      </c>
      <c r="S29" s="104" t="s">
        <v>198</v>
      </c>
      <c r="T29" s="100" t="str">
        <f t="shared" ref="T29:AG29" ca="1" si="24">INDEX($AK$3:$AK$8,MATCH(C9, $AJ$3:$AJ$8,0))</f>
        <v>+</v>
      </c>
      <c r="U29" s="100" t="str">
        <f t="shared" ca="1" si="24"/>
        <v>+</v>
      </c>
      <c r="V29" s="100" t="str">
        <f t="shared" ca="1" si="24"/>
        <v>+</v>
      </c>
      <c r="W29" s="100" t="str">
        <f t="shared" ca="1" si="24"/>
        <v>+</v>
      </c>
      <c r="X29" s="100" t="str">
        <f t="shared" ca="1" si="24"/>
        <v>+</v>
      </c>
      <c r="Y29" s="100" t="str">
        <f t="shared" ca="1" si="24"/>
        <v>+</v>
      </c>
      <c r="Z29" s="100">
        <f t="shared" ca="1" si="24"/>
        <v>0</v>
      </c>
      <c r="AA29" s="100" t="str">
        <f t="shared" ca="1" si="24"/>
        <v>+</v>
      </c>
      <c r="AB29" s="100" t="str">
        <f t="shared" ca="1" si="24"/>
        <v>-</v>
      </c>
      <c r="AC29" s="100">
        <f t="shared" ca="1" si="24"/>
        <v>0</v>
      </c>
      <c r="AD29" s="100" t="str">
        <f t="shared" ca="1" si="24"/>
        <v>-</v>
      </c>
      <c r="AE29" s="100" t="str">
        <f t="shared" ca="1" si="24"/>
        <v>+</v>
      </c>
      <c r="AF29" s="100">
        <f t="shared" ca="1" si="24"/>
        <v>0</v>
      </c>
      <c r="AG29" s="100">
        <f t="shared" ca="1" si="24"/>
        <v>0</v>
      </c>
    </row>
    <row r="30" spans="2:33" ht="16" customHeight="1" x14ac:dyDescent="0.35">
      <c r="B30" s="106" t="s">
        <v>185</v>
      </c>
      <c r="C30" s="71" t="str" cm="1">
        <f t="array" aca="1" ref="C30" ca="1">INDIRECT($B30&amp;"!"&amp;$B$2&amp;$C$2)</f>
        <v>Uncertain</v>
      </c>
      <c r="D30" s="71" t="str" cm="1">
        <f t="array" aca="1" ref="D30" ca="1">INDIRECT($B30&amp;"!"&amp;$B$2&amp;$D$2)</f>
        <v>Uncertain</v>
      </c>
      <c r="E30" s="71" t="str" cm="1">
        <f t="array" aca="1" ref="E30" ca="1">INDIRECT($B30&amp;"!"&amp;$B$2&amp;$E$2)</f>
        <v>Significant Positive</v>
      </c>
      <c r="F30" s="71" t="str" cm="1">
        <f t="array" aca="1" ref="F30" ca="1">INDIRECT($B30&amp;"!"&amp;$B$2&amp;$F$2)</f>
        <v>Minor Positive</v>
      </c>
      <c r="G30" s="71" t="str" cm="1">
        <f t="array" aca="1" ref="G30" ca="1">INDIRECT($B30&amp;"!"&amp;$B$2&amp;$G$2)</f>
        <v>Minor Positive</v>
      </c>
      <c r="H30" s="71" t="str" cm="1">
        <f t="array" aca="1" ref="H30" ca="1">INDIRECT($B30&amp;"!"&amp;$B$2&amp;$H$2)</f>
        <v>Significant Positive</v>
      </c>
      <c r="I30" s="71" t="str" cm="1">
        <f t="array" aca="1" ref="I30" ca="1">INDIRECT($B30&amp;"!"&amp;$B$2&amp;$I$2)</f>
        <v>Neutral</v>
      </c>
      <c r="J30" s="71" t="str" cm="1">
        <f t="array" aca="1" ref="J30" ca="1">INDIRECT($B30&amp;"!"&amp;$B$2&amp;$J$2)</f>
        <v>Minor Positive</v>
      </c>
      <c r="K30" s="71" t="str" cm="1">
        <f t="array" aca="1" ref="K30" ca="1">INDIRECT($B30&amp;"!"&amp;$B$2&amp;$K$2)</f>
        <v>Minor Negative</v>
      </c>
      <c r="L30" s="71" t="str" cm="1">
        <f t="array" aca="1" ref="L30" ca="1">INDIRECT($B30&amp;"!"&amp;$B$2&amp;$L$2)</f>
        <v>Minor Positive</v>
      </c>
      <c r="M30" s="71" t="str" cm="1">
        <f t="array" aca="1" ref="M30" ca="1">INDIRECT($B30&amp;"!"&amp;$B$2&amp;$M$2)</f>
        <v>Minor Positive</v>
      </c>
      <c r="N30" s="71" t="str" cm="1">
        <f t="array" aca="1" ref="N30" ca="1">INDIRECT($B30&amp;"!"&amp;$B$2&amp;$N$2)</f>
        <v>Minor Positive</v>
      </c>
      <c r="O30" s="71" t="str" cm="1">
        <f t="array" aca="1" ref="O30" ca="1">INDIRECT($B30&amp;"!"&amp;$B$2&amp;$O$2)</f>
        <v>Neutral</v>
      </c>
      <c r="P30" s="71" t="str" cm="1">
        <f t="array" aca="1" ref="P30" ca="1">INDIRECT($B30&amp;"!"&amp;$B$2&amp;$P$2)</f>
        <v>Neutral</v>
      </c>
      <c r="S30" s="107" t="s">
        <v>285</v>
      </c>
      <c r="T30" s="100" t="str">
        <f t="shared" ref="T30:AG30" ca="1" si="25">INDEX($AK$3:$AK$8,MATCH(C42, $AJ$3:$AJ$8,0))</f>
        <v>?</v>
      </c>
      <c r="U30" s="100" t="str">
        <f t="shared" ca="1" si="25"/>
        <v>?</v>
      </c>
      <c r="V30" s="100" t="str">
        <f t="shared" ca="1" si="25"/>
        <v>+</v>
      </c>
      <c r="W30" s="100" t="str">
        <f t="shared" ca="1" si="25"/>
        <v>+</v>
      </c>
      <c r="X30" s="100" t="str">
        <f t="shared" ca="1" si="25"/>
        <v>+</v>
      </c>
      <c r="Y30" s="100" t="str">
        <f t="shared" ca="1" si="25"/>
        <v>+</v>
      </c>
      <c r="Z30" s="100">
        <f t="shared" ca="1" si="25"/>
        <v>0</v>
      </c>
      <c r="AA30" s="100" t="str">
        <f t="shared" ca="1" si="25"/>
        <v>-</v>
      </c>
      <c r="AB30" s="100" t="str">
        <f t="shared" ca="1" si="25"/>
        <v>-</v>
      </c>
      <c r="AC30" s="100" t="str">
        <f t="shared" ca="1" si="25"/>
        <v>+</v>
      </c>
      <c r="AD30" s="100" t="str">
        <f t="shared" ca="1" si="25"/>
        <v>+</v>
      </c>
      <c r="AE30" s="100" t="str">
        <f t="shared" ca="1" si="25"/>
        <v>+</v>
      </c>
      <c r="AF30" s="100">
        <f t="shared" ca="1" si="25"/>
        <v>0</v>
      </c>
      <c r="AG30" s="100">
        <f t="shared" ca="1" si="25"/>
        <v>0</v>
      </c>
    </row>
    <row r="31" spans="2:33" ht="16" customHeight="1" x14ac:dyDescent="0.35">
      <c r="B31" s="106" t="s">
        <v>203</v>
      </c>
      <c r="C31" s="71" t="str" cm="1">
        <f t="array" aca="1" ref="C31" ca="1">INDIRECT($B31&amp;"!"&amp;$B$2&amp;$C$2)</f>
        <v>Uncertain</v>
      </c>
      <c r="D31" s="71" t="str" cm="1">
        <f t="array" aca="1" ref="D31" ca="1">INDIRECT($B31&amp;"!"&amp;$B$2&amp;$D$2)</f>
        <v>Uncertain</v>
      </c>
      <c r="E31" s="71" t="str" cm="1">
        <f t="array" aca="1" ref="E31" ca="1">INDIRECT($B31&amp;"!"&amp;$B$2&amp;$E$2)</f>
        <v>Minor Positive</v>
      </c>
      <c r="F31" s="71" t="str" cm="1">
        <f t="array" aca="1" ref="F31" ca="1">INDIRECT($B31&amp;"!"&amp;$B$2&amp;$F$2)</f>
        <v>Minor Positive</v>
      </c>
      <c r="G31" s="71" t="str" cm="1">
        <f t="array" aca="1" ref="G31" ca="1">INDIRECT($B31&amp;"!"&amp;$B$2&amp;$G$2)</f>
        <v>Minor Positive</v>
      </c>
      <c r="H31" s="71" t="str" cm="1">
        <f t="array" aca="1" ref="H31" ca="1">INDIRECT($B31&amp;"!"&amp;$B$2&amp;$H$2)</f>
        <v>Minor Positive</v>
      </c>
      <c r="I31" s="71" t="str" cm="1">
        <f t="array" aca="1" ref="I31" ca="1">INDIRECT($B31&amp;"!"&amp;$B$2&amp;$I$2)</f>
        <v>Neutral</v>
      </c>
      <c r="J31" s="71" t="str" cm="1">
        <f t="array" aca="1" ref="J31" ca="1">INDIRECT($B31&amp;"!"&amp;$B$2&amp;$J$2)</f>
        <v>Minor Positive</v>
      </c>
      <c r="K31" s="71" t="str" cm="1">
        <f t="array" aca="1" ref="K31" ca="1">INDIRECT($B31&amp;"!"&amp;$B$2&amp;$K$2)</f>
        <v>Minor Positive</v>
      </c>
      <c r="L31" s="71" t="str" cm="1">
        <f t="array" aca="1" ref="L31" ca="1">INDIRECT($B31&amp;"!"&amp;$B$2&amp;$L$2)</f>
        <v>Minor Positive</v>
      </c>
      <c r="M31" s="71" t="str" cm="1">
        <f t="array" aca="1" ref="M31" ca="1">INDIRECT($B31&amp;"!"&amp;$B$2&amp;$M$2)</f>
        <v>Minor Positive</v>
      </c>
      <c r="N31" s="71" t="str" cm="1">
        <f t="array" aca="1" ref="N31" ca="1">INDIRECT($B31&amp;"!"&amp;$B$2&amp;$N$2)</f>
        <v>Minor Positive</v>
      </c>
      <c r="O31" s="71" t="str" cm="1">
        <f t="array" aca="1" ref="O31" ca="1">INDIRECT($B31&amp;"!"&amp;$B$2&amp;$O$2)</f>
        <v>Neutral</v>
      </c>
      <c r="P31" s="71" t="str" cm="1">
        <f t="array" aca="1" ref="P31" ca="1">INDIRECT($B31&amp;"!"&amp;$B$2&amp;$P$2)</f>
        <v>Neutral</v>
      </c>
      <c r="S31" s="107" t="s">
        <v>200</v>
      </c>
      <c r="T31" s="100">
        <f t="shared" ref="T31:AG31" ca="1" si="26">INDEX($AK$3:$AK$8,MATCH(C34, $AJ$3:$AJ$8,0))</f>
        <v>0</v>
      </c>
      <c r="U31" s="100">
        <f t="shared" ca="1" si="26"/>
        <v>0</v>
      </c>
      <c r="V31" s="100" t="str">
        <f t="shared" ca="1" si="26"/>
        <v>+</v>
      </c>
      <c r="W31" s="100" t="str">
        <f t="shared" ca="1" si="26"/>
        <v>+</v>
      </c>
      <c r="X31" s="100" t="str">
        <f t="shared" ca="1" si="26"/>
        <v>+</v>
      </c>
      <c r="Y31" s="100" t="str">
        <f t="shared" ca="1" si="26"/>
        <v>-</v>
      </c>
      <c r="Z31" s="100">
        <f t="shared" ca="1" si="26"/>
        <v>0</v>
      </c>
      <c r="AA31" s="100" t="str">
        <f t="shared" ca="1" si="26"/>
        <v>-</v>
      </c>
      <c r="AB31" s="100" t="str">
        <f t="shared" ca="1" si="26"/>
        <v>--</v>
      </c>
      <c r="AC31" s="100">
        <f t="shared" ca="1" si="26"/>
        <v>0</v>
      </c>
      <c r="AD31" s="100" t="str">
        <f t="shared" ca="1" si="26"/>
        <v>+</v>
      </c>
      <c r="AE31" s="100" t="str">
        <f t="shared" ca="1" si="26"/>
        <v>+</v>
      </c>
      <c r="AF31" s="100">
        <f t="shared" ca="1" si="26"/>
        <v>0</v>
      </c>
      <c r="AG31" s="100">
        <f t="shared" ca="1" si="26"/>
        <v>0</v>
      </c>
    </row>
    <row r="32" spans="2:33" ht="16" customHeight="1" x14ac:dyDescent="0.35">
      <c r="B32" s="106" t="s">
        <v>201</v>
      </c>
      <c r="C32" s="71" t="str" cm="1">
        <f t="array" aca="1" ref="C32" ca="1">INDIRECT($B32&amp;"!"&amp;$B$2&amp;$C$2)</f>
        <v>Minor Positive</v>
      </c>
      <c r="D32" s="71" t="str" cm="1">
        <f t="array" aca="1" ref="D32" ca="1">INDIRECT($B32&amp;"!"&amp;$B$2&amp;$D$2)</f>
        <v>Minor Positive</v>
      </c>
      <c r="E32" s="71" t="str" cm="1">
        <f t="array" aca="1" ref="E32" ca="1">INDIRECT($B32&amp;"!"&amp;$B$2&amp;$E$2)</f>
        <v>Minor Positive</v>
      </c>
      <c r="F32" s="71" t="str" cm="1">
        <f t="array" aca="1" ref="F32" ca="1">INDIRECT($B32&amp;"!"&amp;$B$2&amp;$F$2)</f>
        <v>Minor Positive</v>
      </c>
      <c r="G32" s="71" t="str" cm="1">
        <f t="array" aca="1" ref="G32" ca="1">INDIRECT($B32&amp;"!"&amp;$B$2&amp;$G$2)</f>
        <v>Minor Positive</v>
      </c>
      <c r="H32" s="71" t="str" cm="1">
        <f t="array" aca="1" ref="H32" ca="1">INDIRECT($B32&amp;"!"&amp;$B$2&amp;$H$2)</f>
        <v>Significant Negative</v>
      </c>
      <c r="I32" s="71" t="str" cm="1">
        <f t="array" aca="1" ref="I32" ca="1">INDIRECT($B32&amp;"!"&amp;$B$2&amp;$I$2)</f>
        <v>Neutral</v>
      </c>
      <c r="J32" s="71" t="str" cm="1">
        <f t="array" aca="1" ref="J32" ca="1">INDIRECT($B32&amp;"!"&amp;$B$2&amp;$J$2)</f>
        <v>Minor Positive</v>
      </c>
      <c r="K32" s="71" t="str" cm="1">
        <f t="array" aca="1" ref="K32" ca="1">INDIRECT($B32&amp;"!"&amp;$B$2&amp;$K$2)</f>
        <v>Minor Positive</v>
      </c>
      <c r="L32" s="71" t="str" cm="1">
        <f t="array" aca="1" ref="L32" ca="1">INDIRECT($B32&amp;"!"&amp;$B$2&amp;$L$2)</f>
        <v>Minor Positive</v>
      </c>
      <c r="M32" s="71" t="str" cm="1">
        <f t="array" aca="1" ref="M32" ca="1">INDIRECT($B32&amp;"!"&amp;$B$2&amp;$M$2)</f>
        <v>Minor Positive</v>
      </c>
      <c r="N32" s="71" t="str" cm="1">
        <f t="array" aca="1" ref="N32" ca="1">INDIRECT($B32&amp;"!"&amp;$B$2&amp;$N$2)</f>
        <v>Neutral</v>
      </c>
      <c r="O32" s="71" t="str" cm="1">
        <f t="array" aca="1" ref="O32" ca="1">INDIRECT($B32&amp;"!"&amp;$B$2&amp;$O$2)</f>
        <v>Minor Positive</v>
      </c>
      <c r="P32" s="71" t="str" cm="1">
        <f t="array" aca="1" ref="P32" ca="1">INDIRECT($B32&amp;"!"&amp;$B$2&amp;$P$2)</f>
        <v>Neutral</v>
      </c>
      <c r="S32" s="107" t="s">
        <v>286</v>
      </c>
      <c r="T32" s="100" t="str">
        <f t="shared" ref="T32:AG32" ca="1" si="27">INDEX($AK$3:$AK$8,MATCH(C32, $AJ$3:$AJ$8,0))</f>
        <v>+</v>
      </c>
      <c r="U32" s="100" t="str">
        <f t="shared" ca="1" si="27"/>
        <v>+</v>
      </c>
      <c r="V32" s="100" t="str">
        <f t="shared" ca="1" si="27"/>
        <v>+</v>
      </c>
      <c r="W32" s="100" t="str">
        <f t="shared" ca="1" si="27"/>
        <v>+</v>
      </c>
      <c r="X32" s="100" t="str">
        <f t="shared" ca="1" si="27"/>
        <v>+</v>
      </c>
      <c r="Y32" s="100" t="str">
        <f t="shared" ca="1" si="27"/>
        <v>--</v>
      </c>
      <c r="Z32" s="100">
        <f t="shared" ca="1" si="27"/>
        <v>0</v>
      </c>
      <c r="AA32" s="100" t="str">
        <f t="shared" ca="1" si="27"/>
        <v>+</v>
      </c>
      <c r="AB32" s="100" t="str">
        <f t="shared" ca="1" si="27"/>
        <v>+</v>
      </c>
      <c r="AC32" s="100" t="str">
        <f t="shared" ca="1" si="27"/>
        <v>+</v>
      </c>
      <c r="AD32" s="100" t="str">
        <f t="shared" ca="1" si="27"/>
        <v>+</v>
      </c>
      <c r="AE32" s="100">
        <f t="shared" ca="1" si="27"/>
        <v>0</v>
      </c>
      <c r="AF32" s="100" t="str">
        <f t="shared" ca="1" si="27"/>
        <v>+</v>
      </c>
      <c r="AG32" s="100">
        <f t="shared" ca="1" si="27"/>
        <v>0</v>
      </c>
    </row>
    <row r="33" spans="2:33" ht="16" customHeight="1" x14ac:dyDescent="0.35">
      <c r="B33" s="106" t="s">
        <v>208</v>
      </c>
      <c r="C33" s="71" t="str" cm="1">
        <f t="array" aca="1" ref="C33" ca="1">INDIRECT($B33&amp;"!"&amp;$B$2&amp;$C$2)</f>
        <v>Minor Positive</v>
      </c>
      <c r="D33" s="71" t="str" cm="1">
        <f t="array" aca="1" ref="D33" ca="1">INDIRECT($B33&amp;"!"&amp;$B$2&amp;$D$2)</f>
        <v>Minor Positive</v>
      </c>
      <c r="E33" s="71" t="str" cm="1">
        <f t="array" aca="1" ref="E33" ca="1">INDIRECT($B33&amp;"!"&amp;$B$2&amp;$E$2)</f>
        <v>Minor Positive</v>
      </c>
      <c r="F33" s="71" t="str" cm="1">
        <f t="array" aca="1" ref="F33" ca="1">INDIRECT($B33&amp;"!"&amp;$B$2&amp;$F$2)</f>
        <v>Minor Positive</v>
      </c>
      <c r="G33" s="71" t="str" cm="1">
        <f t="array" aca="1" ref="G33" ca="1">INDIRECT($B33&amp;"!"&amp;$B$2&amp;$G$2)</f>
        <v>Minor Positive</v>
      </c>
      <c r="H33" s="71" t="str" cm="1">
        <f t="array" aca="1" ref="H33" ca="1">INDIRECT($B33&amp;"!"&amp;$B$2&amp;$H$2)</f>
        <v>Minor Positive</v>
      </c>
      <c r="I33" s="71" t="str" cm="1">
        <f t="array" aca="1" ref="I33" ca="1">INDIRECT($B33&amp;"!"&amp;$B$2&amp;$I$2)</f>
        <v>Neutral</v>
      </c>
      <c r="J33" s="71" t="str" cm="1">
        <f t="array" aca="1" ref="J33" ca="1">INDIRECT($B33&amp;"!"&amp;$B$2&amp;$J$2)</f>
        <v>Minor Negative</v>
      </c>
      <c r="K33" s="71" t="str" cm="1">
        <f t="array" aca="1" ref="K33" ca="1">INDIRECT($B33&amp;"!"&amp;$B$2&amp;$K$2)</f>
        <v>Minor Negative</v>
      </c>
      <c r="L33" s="71" t="str" cm="1">
        <f t="array" aca="1" ref="L33" ca="1">INDIRECT($B33&amp;"!"&amp;$B$2&amp;$L$2)</f>
        <v>Minor Positive</v>
      </c>
      <c r="M33" s="71" t="str" cm="1">
        <f t="array" aca="1" ref="M33" ca="1">INDIRECT($B33&amp;"!"&amp;$B$2&amp;$M$2)</f>
        <v>Minor Positive</v>
      </c>
      <c r="N33" s="71" t="str" cm="1">
        <f t="array" aca="1" ref="N33" ca="1">INDIRECT($B33&amp;"!"&amp;$B$2&amp;$N$2)</f>
        <v>Neutral</v>
      </c>
      <c r="O33" s="71" t="str" cm="1">
        <f t="array" aca="1" ref="O33" ca="1">INDIRECT($B33&amp;"!"&amp;$B$2&amp;$O$2)</f>
        <v>Neutral</v>
      </c>
      <c r="P33" s="71" t="str" cm="1">
        <f t="array" aca="1" ref="P33" ca="1">INDIRECT($B33&amp;"!"&amp;$B$2&amp;$P$2)</f>
        <v>Neutral</v>
      </c>
      <c r="S33" s="107" t="s">
        <v>202</v>
      </c>
      <c r="T33" s="100" t="str">
        <f t="shared" ref="T33:AG33" ca="1" si="28">INDEX($AK$3:$AK$8,MATCH(C38, $AJ$3:$AJ$8,0))</f>
        <v>?</v>
      </c>
      <c r="U33" s="100" t="str">
        <f t="shared" ca="1" si="28"/>
        <v>?</v>
      </c>
      <c r="V33" s="100" t="str">
        <f t="shared" ca="1" si="28"/>
        <v>+</v>
      </c>
      <c r="W33" s="100" t="str">
        <f t="shared" ca="1" si="28"/>
        <v>+</v>
      </c>
      <c r="X33" s="100" t="str">
        <f t="shared" ca="1" si="28"/>
        <v>+</v>
      </c>
      <c r="Y33" s="100" t="str">
        <f t="shared" ca="1" si="28"/>
        <v>+</v>
      </c>
      <c r="Z33" s="100">
        <f t="shared" ca="1" si="28"/>
        <v>0</v>
      </c>
      <c r="AA33" s="100" t="str">
        <f t="shared" ca="1" si="28"/>
        <v>-</v>
      </c>
      <c r="AB33" s="100" t="str">
        <f t="shared" ca="1" si="28"/>
        <v>-</v>
      </c>
      <c r="AC33" s="100">
        <f t="shared" ca="1" si="28"/>
        <v>0</v>
      </c>
      <c r="AD33" s="100" t="str">
        <f t="shared" ca="1" si="28"/>
        <v>+</v>
      </c>
      <c r="AE33" s="100" t="str">
        <f t="shared" ca="1" si="28"/>
        <v>+</v>
      </c>
      <c r="AF33" s="100">
        <f t="shared" ca="1" si="28"/>
        <v>0</v>
      </c>
      <c r="AG33" s="100">
        <f t="shared" ca="1" si="28"/>
        <v>0</v>
      </c>
    </row>
    <row r="34" spans="2:33" ht="16" customHeight="1" x14ac:dyDescent="0.35">
      <c r="B34" s="106" t="s">
        <v>200</v>
      </c>
      <c r="C34" s="71" t="str" cm="1">
        <f t="array" aca="1" ref="C34" ca="1">INDIRECT($B34&amp;"!"&amp;$B$2&amp;$C$2)</f>
        <v>Neutral</v>
      </c>
      <c r="D34" s="71" t="str" cm="1">
        <f t="array" aca="1" ref="D34" ca="1">INDIRECT($B34&amp;"!"&amp;$B$2&amp;$D$2)</f>
        <v>Neutral</v>
      </c>
      <c r="E34" s="71" t="str" cm="1">
        <f t="array" aca="1" ref="E34" ca="1">INDIRECT($B34&amp;"!"&amp;$B$2&amp;$E$2)</f>
        <v>Minor Positive</v>
      </c>
      <c r="F34" s="71" t="str" cm="1">
        <f t="array" aca="1" ref="F34" ca="1">INDIRECT($B34&amp;"!"&amp;$B$2&amp;$F$2)</f>
        <v>Minor Positive</v>
      </c>
      <c r="G34" s="71" t="str" cm="1">
        <f t="array" aca="1" ref="G34" ca="1">INDIRECT($B34&amp;"!"&amp;$B$2&amp;$G$2)</f>
        <v>Minor Positive</v>
      </c>
      <c r="H34" s="71" t="str" cm="1">
        <f t="array" aca="1" ref="H34" ca="1">INDIRECT($B34&amp;"!"&amp;$B$2&amp;$H$2)</f>
        <v>Minor Negative</v>
      </c>
      <c r="I34" s="71" t="str" cm="1">
        <f t="array" aca="1" ref="I34" ca="1">INDIRECT($B34&amp;"!"&amp;$B$2&amp;$I$2)</f>
        <v>Neutral</v>
      </c>
      <c r="J34" s="71" t="str" cm="1">
        <f t="array" aca="1" ref="J34" ca="1">INDIRECT($B34&amp;"!"&amp;$B$2&amp;$J$2)</f>
        <v>Minor Negative</v>
      </c>
      <c r="K34" s="71" t="str" cm="1">
        <f t="array" aca="1" ref="K34" ca="1">INDIRECT($B34&amp;"!"&amp;$B$2&amp;$K$2)</f>
        <v>Significant Negative</v>
      </c>
      <c r="L34" s="71" t="str" cm="1">
        <f t="array" aca="1" ref="L34" ca="1">INDIRECT($B34&amp;"!"&amp;$B$2&amp;$L$2)</f>
        <v>Neutral</v>
      </c>
      <c r="M34" s="71" t="str" cm="1">
        <f t="array" aca="1" ref="M34" ca="1">INDIRECT($B34&amp;"!"&amp;$B$2&amp;$M$2)</f>
        <v>Minor Positive</v>
      </c>
      <c r="N34" s="71" t="str" cm="1">
        <f t="array" aca="1" ref="N34" ca="1">INDIRECT($B34&amp;"!"&amp;$B$2&amp;$N$2)</f>
        <v>Minor Positive</v>
      </c>
      <c r="O34" s="71" t="str" cm="1">
        <f t="array" aca="1" ref="O34" ca="1">INDIRECT($B34&amp;"!"&amp;$B$2&amp;$O$2)</f>
        <v>Neutral</v>
      </c>
      <c r="P34" s="71" t="str" cm="1">
        <f t="array" aca="1" ref="P34" ca="1">INDIRECT($B34&amp;"!"&amp;$B$2&amp;$P$2)</f>
        <v>Neutral</v>
      </c>
      <c r="S34" s="107" t="s">
        <v>203</v>
      </c>
      <c r="T34" s="100" t="str">
        <f t="shared" ref="T34:AG34" ca="1" si="29">INDEX($AK$3:$AK$8,MATCH(C31, $AJ$3:$AJ$8,0))</f>
        <v>?</v>
      </c>
      <c r="U34" s="100" t="str">
        <f t="shared" ca="1" si="29"/>
        <v>?</v>
      </c>
      <c r="V34" s="100" t="str">
        <f t="shared" ca="1" si="29"/>
        <v>+</v>
      </c>
      <c r="W34" s="100" t="str">
        <f t="shared" ca="1" si="29"/>
        <v>+</v>
      </c>
      <c r="X34" s="100" t="str">
        <f t="shared" ca="1" si="29"/>
        <v>+</v>
      </c>
      <c r="Y34" s="100" t="str">
        <f t="shared" ca="1" si="29"/>
        <v>+</v>
      </c>
      <c r="Z34" s="100">
        <f t="shared" ca="1" si="29"/>
        <v>0</v>
      </c>
      <c r="AA34" s="100" t="str">
        <f t="shared" ca="1" si="29"/>
        <v>+</v>
      </c>
      <c r="AB34" s="100" t="str">
        <f t="shared" ca="1" si="29"/>
        <v>+</v>
      </c>
      <c r="AC34" s="100" t="str">
        <f t="shared" ca="1" si="29"/>
        <v>+</v>
      </c>
      <c r="AD34" s="100" t="str">
        <f t="shared" ca="1" si="29"/>
        <v>+</v>
      </c>
      <c r="AE34" s="100" t="str">
        <f t="shared" ca="1" si="29"/>
        <v>+</v>
      </c>
      <c r="AF34" s="100">
        <f t="shared" ca="1" si="29"/>
        <v>0</v>
      </c>
      <c r="AG34" s="100">
        <f t="shared" ca="1" si="29"/>
        <v>0</v>
      </c>
    </row>
    <row r="35" spans="2:33" ht="16" customHeight="1" x14ac:dyDescent="0.35">
      <c r="B35" s="106" t="s">
        <v>205</v>
      </c>
      <c r="C35" s="71" t="str" cm="1">
        <f t="array" aca="1" ref="C35" ca="1">INDIRECT($B35&amp;"!"&amp;$B$2&amp;$C$2)</f>
        <v>Neutral</v>
      </c>
      <c r="D35" s="71" t="str" cm="1">
        <f t="array" aca="1" ref="D35" ca="1">INDIRECT($B35&amp;"!"&amp;$B$2&amp;$D$2)</f>
        <v>Neutral</v>
      </c>
      <c r="E35" s="71" t="str" cm="1">
        <f t="array" aca="1" ref="E35" ca="1">INDIRECT($B35&amp;"!"&amp;$B$2&amp;$E$2)</f>
        <v>Neutral</v>
      </c>
      <c r="F35" s="71" t="str" cm="1">
        <f t="array" aca="1" ref="F35" ca="1">INDIRECT($B35&amp;"!"&amp;$B$2&amp;$F$2)</f>
        <v>Neutral</v>
      </c>
      <c r="G35" s="71" t="str" cm="1">
        <f t="array" aca="1" ref="G35" ca="1">INDIRECT($B35&amp;"!"&amp;$B$2&amp;$G$2)</f>
        <v>Minor Positive</v>
      </c>
      <c r="H35" s="71" t="str" cm="1">
        <f t="array" aca="1" ref="H35" ca="1">INDIRECT($B35&amp;"!"&amp;$B$2&amp;$H$2)</f>
        <v>Minor Negative</v>
      </c>
      <c r="I35" s="71" t="str" cm="1">
        <f t="array" aca="1" ref="I35" ca="1">INDIRECT($B35&amp;"!"&amp;$B$2&amp;$I$2)</f>
        <v>Neutral</v>
      </c>
      <c r="J35" s="71" t="str" cm="1">
        <f t="array" aca="1" ref="J35" ca="1">INDIRECT($B35&amp;"!"&amp;$B$2&amp;$J$2)</f>
        <v>Minor Negative</v>
      </c>
      <c r="K35" s="71" t="str" cm="1">
        <f t="array" aca="1" ref="K35" ca="1">INDIRECT($B35&amp;"!"&amp;$B$2&amp;$K$2)</f>
        <v>Minor Negative</v>
      </c>
      <c r="L35" s="71" t="str" cm="1">
        <f t="array" aca="1" ref="L35" ca="1">INDIRECT($B35&amp;"!"&amp;$B$2&amp;$L$2)</f>
        <v>Neutral</v>
      </c>
      <c r="M35" s="71" t="str" cm="1">
        <f t="array" aca="1" ref="M35" ca="1">INDIRECT($B35&amp;"!"&amp;$B$2&amp;$M$2)</f>
        <v>Minor Positive</v>
      </c>
      <c r="N35" s="71" t="str" cm="1">
        <f t="array" aca="1" ref="N35" ca="1">INDIRECT($B35&amp;"!"&amp;$B$2&amp;$N$2)</f>
        <v>Neutral</v>
      </c>
      <c r="O35" s="71" t="str" cm="1">
        <f t="array" aca="1" ref="O35" ca="1">INDIRECT($B35&amp;"!"&amp;$B$2&amp;$O$2)</f>
        <v>Minor Positive</v>
      </c>
      <c r="P35" s="71" t="str" cm="1">
        <f t="array" aca="1" ref="P35" ca="1">INDIRECT($B35&amp;"!"&amp;$B$2&amp;$P$2)</f>
        <v>Neutral</v>
      </c>
      <c r="S35" s="104" t="s">
        <v>204</v>
      </c>
      <c r="T35" s="100" t="str">
        <f t="shared" ref="T35:AG35" ca="1" si="30">INDEX($AK$3:$AK$8,MATCH(C21, $AJ$3:$AJ$8,0))</f>
        <v>+</v>
      </c>
      <c r="U35" s="100">
        <f t="shared" ca="1" si="30"/>
        <v>0</v>
      </c>
      <c r="V35" s="100">
        <f t="shared" ca="1" si="30"/>
        <v>0</v>
      </c>
      <c r="W35" s="100" t="str">
        <f t="shared" ca="1" si="30"/>
        <v>+</v>
      </c>
      <c r="X35" s="100">
        <f t="shared" ca="1" si="30"/>
        <v>0</v>
      </c>
      <c r="Y35" s="100" t="str">
        <f t="shared" ca="1" si="30"/>
        <v>+</v>
      </c>
      <c r="Z35" s="100">
        <f t="shared" ca="1" si="30"/>
        <v>0</v>
      </c>
      <c r="AA35" s="100" t="str">
        <f t="shared" ca="1" si="30"/>
        <v>+</v>
      </c>
      <c r="AB35" s="100" t="str">
        <f t="shared" ca="1" si="30"/>
        <v>+</v>
      </c>
      <c r="AC35" s="100">
        <f t="shared" ca="1" si="30"/>
        <v>0</v>
      </c>
      <c r="AD35" s="100" t="str">
        <f t="shared" ca="1" si="30"/>
        <v>-</v>
      </c>
      <c r="AE35" s="100" t="str">
        <f t="shared" ca="1" si="30"/>
        <v>+</v>
      </c>
      <c r="AF35" s="100" t="str">
        <f t="shared" ca="1" si="30"/>
        <v>-</v>
      </c>
      <c r="AG35" s="100">
        <f t="shared" ca="1" si="30"/>
        <v>0</v>
      </c>
    </row>
    <row r="36" spans="2:33" ht="16" customHeight="1" x14ac:dyDescent="0.35">
      <c r="B36" s="106" t="s">
        <v>194</v>
      </c>
      <c r="C36" s="71" t="str" cm="1">
        <f t="array" aca="1" ref="C36" ca="1">INDIRECT($B36&amp;"!"&amp;$B$2&amp;$C$2)</f>
        <v>Minor Positive</v>
      </c>
      <c r="D36" s="71" t="str" cm="1">
        <f t="array" aca="1" ref="D36" ca="1">INDIRECT($B36&amp;"!"&amp;$B$2&amp;$D$2)</f>
        <v>Minor Positive</v>
      </c>
      <c r="E36" s="71" t="str" cm="1">
        <f t="array" aca="1" ref="E36" ca="1">INDIRECT($B36&amp;"!"&amp;$B$2&amp;$E$2)</f>
        <v>Significant Positive</v>
      </c>
      <c r="F36" s="71" t="str" cm="1">
        <f t="array" aca="1" ref="F36" ca="1">INDIRECT($B36&amp;"!"&amp;$B$2&amp;$F$2)</f>
        <v>Minor Positive</v>
      </c>
      <c r="G36" s="71" t="str" cm="1">
        <f t="array" aca="1" ref="G36" ca="1">INDIRECT($B36&amp;"!"&amp;$B$2&amp;$G$2)</f>
        <v>Minor Positive</v>
      </c>
      <c r="H36" s="71" t="str" cm="1">
        <f t="array" aca="1" ref="H36" ca="1">INDIRECT($B36&amp;"!"&amp;$B$2&amp;$H$2)</f>
        <v>Significant Positive</v>
      </c>
      <c r="I36" s="71" t="str" cm="1">
        <f t="array" aca="1" ref="I36" ca="1">INDIRECT($B36&amp;"!"&amp;$B$2&amp;$I$2)</f>
        <v>Neutral</v>
      </c>
      <c r="J36" s="71" t="str" cm="1">
        <f t="array" aca="1" ref="J36" ca="1">INDIRECT($B36&amp;"!"&amp;$B$2&amp;$J$2)</f>
        <v>Minor Positive</v>
      </c>
      <c r="K36" s="71" t="str" cm="1">
        <f t="array" aca="1" ref="K36" ca="1">INDIRECT($B36&amp;"!"&amp;$B$2&amp;$K$2)</f>
        <v>Minor Negative</v>
      </c>
      <c r="L36" s="71" t="str" cm="1">
        <f t="array" aca="1" ref="L36" ca="1">INDIRECT($B36&amp;"!"&amp;$B$2&amp;$L$2)</f>
        <v>Minor Positive</v>
      </c>
      <c r="M36" s="71" t="str" cm="1">
        <f t="array" aca="1" ref="M36" ca="1">INDIRECT($B36&amp;"!"&amp;$B$2&amp;$M$2)</f>
        <v>Minor Negative</v>
      </c>
      <c r="N36" s="71" t="str" cm="1">
        <f t="array" aca="1" ref="N36" ca="1">INDIRECT($B36&amp;"!"&amp;$B$2&amp;$N$2)</f>
        <v>Minor Positive</v>
      </c>
      <c r="O36" s="71" t="str" cm="1">
        <f t="array" aca="1" ref="O36" ca="1">INDIRECT($B36&amp;"!"&amp;$B$2&amp;$O$2)</f>
        <v>Minor Positive</v>
      </c>
      <c r="P36" s="71" t="str" cm="1">
        <f t="array" aca="1" ref="P36" ca="1">INDIRECT($B36&amp;"!"&amp;$B$2&amp;$P$2)</f>
        <v>Neutral</v>
      </c>
      <c r="S36" s="107" t="s">
        <v>205</v>
      </c>
      <c r="T36" s="100">
        <f t="shared" ref="T36:AG36" ca="1" si="31">INDEX($AK$3:$AK$8,MATCH(C35, $AJ$3:$AJ$8,0))</f>
        <v>0</v>
      </c>
      <c r="U36" s="100">
        <f t="shared" ca="1" si="31"/>
        <v>0</v>
      </c>
      <c r="V36" s="100">
        <f t="shared" ca="1" si="31"/>
        <v>0</v>
      </c>
      <c r="W36" s="100">
        <f t="shared" ca="1" si="31"/>
        <v>0</v>
      </c>
      <c r="X36" s="100" t="str">
        <f t="shared" ca="1" si="31"/>
        <v>+</v>
      </c>
      <c r="Y36" s="100" t="str">
        <f t="shared" ca="1" si="31"/>
        <v>-</v>
      </c>
      <c r="Z36" s="100">
        <f t="shared" ca="1" si="31"/>
        <v>0</v>
      </c>
      <c r="AA36" s="100" t="str">
        <f t="shared" ca="1" si="31"/>
        <v>-</v>
      </c>
      <c r="AB36" s="100" t="str">
        <f t="shared" ca="1" si="31"/>
        <v>-</v>
      </c>
      <c r="AC36" s="100">
        <f t="shared" ca="1" si="31"/>
        <v>0</v>
      </c>
      <c r="AD36" s="100" t="str">
        <f t="shared" ca="1" si="31"/>
        <v>+</v>
      </c>
      <c r="AE36" s="100">
        <f t="shared" ca="1" si="31"/>
        <v>0</v>
      </c>
      <c r="AF36" s="100" t="str">
        <f t="shared" ca="1" si="31"/>
        <v>+</v>
      </c>
      <c r="AG36" s="100">
        <f t="shared" ca="1" si="31"/>
        <v>0</v>
      </c>
    </row>
    <row r="37" spans="2:33" ht="16" customHeight="1" x14ac:dyDescent="0.35">
      <c r="B37" s="106" t="s">
        <v>178</v>
      </c>
      <c r="C37" s="71" t="str" cm="1">
        <f t="array" aca="1" ref="C37" ca="1">INDIRECT($B37&amp;"!"&amp;$B$2&amp;$C$2)</f>
        <v>Significant Positive</v>
      </c>
      <c r="D37" s="71" t="str" cm="1">
        <f t="array" aca="1" ref="D37" ca="1">INDIRECT($B37&amp;"!"&amp;$B$2&amp;$D$2)</f>
        <v>Significant Positive</v>
      </c>
      <c r="E37" s="71" t="str" cm="1">
        <f t="array" aca="1" ref="E37" ca="1">INDIRECT($B37&amp;"!"&amp;$B$2&amp;$E$2)</f>
        <v>Significant Positive</v>
      </c>
      <c r="F37" s="71" t="str" cm="1">
        <f t="array" aca="1" ref="F37" ca="1">INDIRECT($B37&amp;"!"&amp;$B$2&amp;$F$2)</f>
        <v>Significant Positive</v>
      </c>
      <c r="G37" s="71" t="str" cm="1">
        <f t="array" aca="1" ref="G37" ca="1">INDIRECT($B37&amp;"!"&amp;$B$2&amp;$G$2)</f>
        <v>Significant Positive</v>
      </c>
      <c r="H37" s="71" t="str" cm="1">
        <f t="array" aca="1" ref="H37" ca="1">INDIRECT($B37&amp;"!"&amp;$B$2&amp;$H$2)</f>
        <v>Significant Positive</v>
      </c>
      <c r="I37" s="71" t="str" cm="1">
        <f t="array" aca="1" ref="I37" ca="1">INDIRECT($B37&amp;"!"&amp;$B$2&amp;$I$2)</f>
        <v>Neutral</v>
      </c>
      <c r="J37" s="71" t="str" cm="1">
        <f t="array" aca="1" ref="J37" ca="1">INDIRECT($B37&amp;"!"&amp;$B$2&amp;$J$2)</f>
        <v>Minor Positive</v>
      </c>
      <c r="K37" s="71" t="str" cm="1">
        <f t="array" aca="1" ref="K37" ca="1">INDIRECT($B37&amp;"!"&amp;$B$2&amp;$K$2)</f>
        <v>Minor Positive</v>
      </c>
      <c r="L37" s="71" t="str" cm="1">
        <f t="array" aca="1" ref="L37" ca="1">INDIRECT($B37&amp;"!"&amp;$B$2&amp;$L$2)</f>
        <v>Minor Positive</v>
      </c>
      <c r="M37" s="71" t="str" cm="1">
        <f t="array" aca="1" ref="M37" ca="1">INDIRECT($B37&amp;"!"&amp;$B$2&amp;$M$2)</f>
        <v>Minor Negative</v>
      </c>
      <c r="N37" s="71" t="str" cm="1">
        <f t="array" aca="1" ref="N37" ca="1">INDIRECT($B37&amp;"!"&amp;$B$2&amp;$N$2)</f>
        <v>Neutral</v>
      </c>
      <c r="O37" s="71" t="str" cm="1">
        <f t="array" aca="1" ref="O37" ca="1">INDIRECT($B37&amp;"!"&amp;$B$2&amp;$O$2)</f>
        <v>Neutral</v>
      </c>
      <c r="P37" s="71" t="str" cm="1">
        <f t="array" aca="1" ref="P37" ca="1">INDIRECT($B37&amp;"!"&amp;$B$2&amp;$P$2)</f>
        <v>Neutral</v>
      </c>
      <c r="S37" s="104" t="s">
        <v>206</v>
      </c>
      <c r="T37" s="100" t="str">
        <f t="shared" ref="T37:AG37" ca="1" si="32">INDEX($AK$3:$AK$8,MATCH(C19, $AJ$3:$AJ$8,0))</f>
        <v>+</v>
      </c>
      <c r="U37" s="100" t="str">
        <f t="shared" ca="1" si="32"/>
        <v>+</v>
      </c>
      <c r="V37" s="100">
        <f t="shared" ca="1" si="32"/>
        <v>0</v>
      </c>
      <c r="W37" s="100" t="str">
        <f t="shared" ca="1" si="32"/>
        <v>+</v>
      </c>
      <c r="X37" s="100" t="str">
        <f t="shared" ca="1" si="32"/>
        <v>+</v>
      </c>
      <c r="Y37" s="100" t="str">
        <f t="shared" ca="1" si="32"/>
        <v>-</v>
      </c>
      <c r="Z37" s="100">
        <f t="shared" ca="1" si="32"/>
        <v>0</v>
      </c>
      <c r="AA37" s="100" t="str">
        <f t="shared" ca="1" si="32"/>
        <v>-</v>
      </c>
      <c r="AB37" s="100" t="str">
        <f t="shared" ca="1" si="32"/>
        <v>-</v>
      </c>
      <c r="AC37" s="100">
        <f t="shared" ca="1" si="32"/>
        <v>0</v>
      </c>
      <c r="AD37" s="100" t="str">
        <f t="shared" ca="1" si="32"/>
        <v>+</v>
      </c>
      <c r="AE37" s="100">
        <f t="shared" ca="1" si="32"/>
        <v>0</v>
      </c>
      <c r="AF37" s="100" t="str">
        <f t="shared" ca="1" si="32"/>
        <v>-</v>
      </c>
      <c r="AG37" s="100">
        <f t="shared" ca="1" si="32"/>
        <v>0</v>
      </c>
    </row>
    <row r="38" spans="2:33" ht="16" customHeight="1" x14ac:dyDescent="0.35">
      <c r="B38" s="106" t="s">
        <v>202</v>
      </c>
      <c r="C38" s="71" t="str" cm="1">
        <f t="array" aca="1" ref="C38" ca="1">INDIRECT($B38&amp;"!"&amp;$B$2&amp;$C$2)</f>
        <v>Uncertain</v>
      </c>
      <c r="D38" s="71" t="str" cm="1">
        <f t="array" aca="1" ref="D38" ca="1">INDIRECT($B38&amp;"!"&amp;$B$2&amp;$D$2)</f>
        <v>Uncertain</v>
      </c>
      <c r="E38" s="71" t="str" cm="1">
        <f t="array" aca="1" ref="E38" ca="1">INDIRECT($B38&amp;"!"&amp;$B$2&amp;$E$2)</f>
        <v>Minor Positive</v>
      </c>
      <c r="F38" s="71" t="str" cm="1">
        <f t="array" aca="1" ref="F38" ca="1">INDIRECT($B38&amp;"!"&amp;$B$2&amp;$F$2)</f>
        <v>Minor Positive</v>
      </c>
      <c r="G38" s="71" t="str" cm="1">
        <f t="array" aca="1" ref="G38" ca="1">INDIRECT($B38&amp;"!"&amp;$B$2&amp;$G$2)</f>
        <v>Minor Positive</v>
      </c>
      <c r="H38" s="71" t="str" cm="1">
        <f t="array" aca="1" ref="H38" ca="1">INDIRECT($B38&amp;"!"&amp;$B$2&amp;$H$2)</f>
        <v>Minor Positive</v>
      </c>
      <c r="I38" s="71" t="str" cm="1">
        <f t="array" aca="1" ref="I38" ca="1">INDIRECT($B38&amp;"!"&amp;$B$2&amp;$I$2)</f>
        <v>Neutral</v>
      </c>
      <c r="J38" s="71" t="str" cm="1">
        <f t="array" aca="1" ref="J38" ca="1">INDIRECT($B38&amp;"!"&amp;$B$2&amp;$J$2)</f>
        <v>Minor Negative</v>
      </c>
      <c r="K38" s="71" t="str" cm="1">
        <f t="array" aca="1" ref="K38" ca="1">INDIRECT($B38&amp;"!"&amp;$B$2&amp;$K$2)</f>
        <v>Minor Negative</v>
      </c>
      <c r="L38" s="71" t="str" cm="1">
        <f t="array" aca="1" ref="L38" ca="1">INDIRECT($B38&amp;"!"&amp;$B$2&amp;$L$2)</f>
        <v>Neutral</v>
      </c>
      <c r="M38" s="71" t="str" cm="1">
        <f t="array" aca="1" ref="M38" ca="1">INDIRECT($B38&amp;"!"&amp;$B$2&amp;$M$2)</f>
        <v>Minor Positive</v>
      </c>
      <c r="N38" s="71" t="str" cm="1">
        <f t="array" aca="1" ref="N38" ca="1">INDIRECT($B38&amp;"!"&amp;$B$2&amp;$N$2)</f>
        <v>Minor Positive</v>
      </c>
      <c r="O38" s="71" t="str" cm="1">
        <f t="array" aca="1" ref="O38" ca="1">INDIRECT($B38&amp;"!"&amp;$B$2&amp;$O$2)</f>
        <v>Neutral</v>
      </c>
      <c r="P38" s="71" t="str" cm="1">
        <f t="array" aca="1" ref="P38" ca="1">INDIRECT($B38&amp;"!"&amp;$B$2&amp;$P$2)</f>
        <v>Neutral</v>
      </c>
      <c r="S38" s="104" t="s">
        <v>207</v>
      </c>
      <c r="T38" s="100" t="str">
        <f t="shared" ref="T38:AG38" ca="1" si="33">INDEX($AK$3:$AK$8,MATCH(C16, $AJ$3:$AJ$8,0))</f>
        <v>+ +</v>
      </c>
      <c r="U38" s="100" t="str">
        <f t="shared" ca="1" si="33"/>
        <v>+</v>
      </c>
      <c r="V38" s="100" t="str">
        <f t="shared" ca="1" si="33"/>
        <v>+ +</v>
      </c>
      <c r="W38" s="100" t="str">
        <f t="shared" ca="1" si="33"/>
        <v>+</v>
      </c>
      <c r="X38" s="100" t="str">
        <f t="shared" ca="1" si="33"/>
        <v>+ +</v>
      </c>
      <c r="Y38" s="100" t="str">
        <f t="shared" ca="1" si="33"/>
        <v>+ +</v>
      </c>
      <c r="Z38" s="100">
        <f t="shared" ca="1" si="33"/>
        <v>0</v>
      </c>
      <c r="AA38" s="100" t="str">
        <f t="shared" ca="1" si="33"/>
        <v>+</v>
      </c>
      <c r="AB38" s="100" t="str">
        <f t="shared" ca="1" si="33"/>
        <v>-</v>
      </c>
      <c r="AC38" s="100" t="str">
        <f t="shared" ca="1" si="33"/>
        <v>+</v>
      </c>
      <c r="AD38" s="100" t="str">
        <f t="shared" ca="1" si="33"/>
        <v>+</v>
      </c>
      <c r="AE38" s="100">
        <f t="shared" ca="1" si="33"/>
        <v>0</v>
      </c>
      <c r="AF38" s="100">
        <f t="shared" ca="1" si="33"/>
        <v>0</v>
      </c>
      <c r="AG38" s="100">
        <f t="shared" ca="1" si="33"/>
        <v>0</v>
      </c>
    </row>
    <row r="39" spans="2:33" ht="16" customHeight="1" x14ac:dyDescent="0.35">
      <c r="B39" s="106" t="s">
        <v>176</v>
      </c>
      <c r="C39" s="71" t="str" cm="1">
        <f t="array" aca="1" ref="C39" ca="1">INDIRECT($B39&amp;"!"&amp;$B$2&amp;$C$2)</f>
        <v>Uncertain</v>
      </c>
      <c r="D39" s="71" t="str" cm="1">
        <f t="array" aca="1" ref="D39" ca="1">INDIRECT($B39&amp;"!"&amp;$B$2&amp;$D$2)</f>
        <v>Uncertain</v>
      </c>
      <c r="E39" s="71" t="str" cm="1">
        <f t="array" aca="1" ref="E39" ca="1">INDIRECT($B39&amp;"!"&amp;$B$2&amp;$E$2)</f>
        <v>Significant Positive</v>
      </c>
      <c r="F39" s="71" t="str" cm="1">
        <f t="array" aca="1" ref="F39" ca="1">INDIRECT($B39&amp;"!"&amp;$B$2&amp;$F$2)</f>
        <v>Minor Positive</v>
      </c>
      <c r="G39" s="71" t="str" cm="1">
        <f t="array" aca="1" ref="G39" ca="1">INDIRECT($B39&amp;"!"&amp;$B$2&amp;$G$2)</f>
        <v>Significant Positive</v>
      </c>
      <c r="H39" s="71" t="str" cm="1">
        <f t="array" aca="1" ref="H39" ca="1">INDIRECT($B39&amp;"!"&amp;$B$2&amp;$H$2)</f>
        <v>Significant Positive</v>
      </c>
      <c r="I39" s="71" t="str" cm="1">
        <f t="array" aca="1" ref="I39" ca="1">INDIRECT($B39&amp;"!"&amp;$B$2&amp;$I$2)</f>
        <v>Neutral</v>
      </c>
      <c r="J39" s="71" t="str" cm="1">
        <f t="array" aca="1" ref="J39" ca="1">INDIRECT($B39&amp;"!"&amp;$B$2&amp;$J$2)</f>
        <v>Minor Positive</v>
      </c>
      <c r="K39" s="71" t="str" cm="1">
        <f t="array" aca="1" ref="K39" ca="1">INDIRECT($B39&amp;"!"&amp;$B$2&amp;$K$2)</f>
        <v>Minor Positive</v>
      </c>
      <c r="L39" s="71" t="str" cm="1">
        <f t="array" aca="1" ref="L39" ca="1">INDIRECT($B39&amp;"!"&amp;$B$2&amp;$L$2)</f>
        <v>Neutral</v>
      </c>
      <c r="M39" s="71" t="str" cm="1">
        <f t="array" aca="1" ref="M39" ca="1">INDIRECT($B39&amp;"!"&amp;$B$2&amp;$M$2)</f>
        <v>Minor Negative</v>
      </c>
      <c r="N39" s="71" t="str" cm="1">
        <f t="array" aca="1" ref="N39" ca="1">INDIRECT($B39&amp;"!"&amp;$B$2&amp;$N$2)</f>
        <v>Neutral</v>
      </c>
      <c r="O39" s="71" t="str" cm="1">
        <f t="array" aca="1" ref="O39" ca="1">INDIRECT($B39&amp;"!"&amp;$B$2&amp;$O$2)</f>
        <v>Minor Positive</v>
      </c>
      <c r="P39" s="71" t="str" cm="1">
        <f t="array" aca="1" ref="P39" ca="1">INDIRECT($B39&amp;"!"&amp;$B$2&amp;$P$2)</f>
        <v>Neutral</v>
      </c>
      <c r="S39" s="107" t="s">
        <v>208</v>
      </c>
      <c r="T39" s="100" t="str">
        <f t="shared" ref="T39:AG39" ca="1" si="34">INDEX($AK$3:$AK$8,MATCH(C33, $AJ$3:$AJ$8,0))</f>
        <v>+</v>
      </c>
      <c r="U39" s="100" t="str">
        <f t="shared" ca="1" si="34"/>
        <v>+</v>
      </c>
      <c r="V39" s="100" t="str">
        <f t="shared" ca="1" si="34"/>
        <v>+</v>
      </c>
      <c r="W39" s="100" t="str">
        <f t="shared" ca="1" si="34"/>
        <v>+</v>
      </c>
      <c r="X39" s="100" t="str">
        <f t="shared" ca="1" si="34"/>
        <v>+</v>
      </c>
      <c r="Y39" s="100" t="str">
        <f t="shared" ca="1" si="34"/>
        <v>+</v>
      </c>
      <c r="Z39" s="100">
        <f t="shared" ca="1" si="34"/>
        <v>0</v>
      </c>
      <c r="AA39" s="100" t="str">
        <f t="shared" ca="1" si="34"/>
        <v>-</v>
      </c>
      <c r="AB39" s="100" t="str">
        <f t="shared" ca="1" si="34"/>
        <v>-</v>
      </c>
      <c r="AC39" s="100" t="str">
        <f t="shared" ca="1" si="34"/>
        <v>+</v>
      </c>
      <c r="AD39" s="100" t="str">
        <f t="shared" ca="1" si="34"/>
        <v>+</v>
      </c>
      <c r="AE39" s="100">
        <f t="shared" ca="1" si="34"/>
        <v>0</v>
      </c>
      <c r="AF39" s="100">
        <f t="shared" ca="1" si="34"/>
        <v>0</v>
      </c>
      <c r="AG39" s="100">
        <f t="shared" ca="1" si="34"/>
        <v>0</v>
      </c>
    </row>
    <row r="40" spans="2:33" ht="16" customHeight="1" x14ac:dyDescent="0.35">
      <c r="B40" s="106" t="s">
        <v>175</v>
      </c>
      <c r="C40" s="71" t="str" cm="1">
        <f t="array" aca="1" ref="C40" ca="1">INDIRECT($B40&amp;"!"&amp;$B$2&amp;$C$2)</f>
        <v>Uncertain</v>
      </c>
      <c r="D40" s="71" t="str" cm="1">
        <f t="array" aca="1" ref="D40" ca="1">INDIRECT($B40&amp;"!"&amp;$B$2&amp;$D$2)</f>
        <v>Uncertain</v>
      </c>
      <c r="E40" s="71" t="str" cm="1">
        <f t="array" aca="1" ref="E40" ca="1">INDIRECT($B40&amp;"!"&amp;$B$2&amp;$E$2)</f>
        <v>Significant Positive</v>
      </c>
      <c r="F40" s="71" t="str" cm="1">
        <f t="array" aca="1" ref="F40" ca="1">INDIRECT($B40&amp;"!"&amp;$B$2&amp;$F$2)</f>
        <v>Uncertain</v>
      </c>
      <c r="G40" s="71" t="str" cm="1">
        <f t="array" aca="1" ref="G40" ca="1">INDIRECT($B40&amp;"!"&amp;$B$2&amp;$G$2)</f>
        <v>Minor Positive</v>
      </c>
      <c r="H40" s="71" t="str" cm="1">
        <f t="array" aca="1" ref="H40" ca="1">INDIRECT($B40&amp;"!"&amp;$B$2&amp;$H$2)</f>
        <v>Significant Positive</v>
      </c>
      <c r="I40" s="71" t="str" cm="1">
        <f t="array" aca="1" ref="I40" ca="1">INDIRECT($B40&amp;"!"&amp;$B$2&amp;$I$2)</f>
        <v>Neutral</v>
      </c>
      <c r="J40" s="71" t="str" cm="1">
        <f t="array" aca="1" ref="J40" ca="1">INDIRECT($B40&amp;"!"&amp;$B$2&amp;$J$2)</f>
        <v>Minor Positive</v>
      </c>
      <c r="K40" s="71" t="str" cm="1">
        <f t="array" aca="1" ref="K40" ca="1">INDIRECT($B40&amp;"!"&amp;$B$2&amp;$K$2)</f>
        <v>Minor Positive</v>
      </c>
      <c r="L40" s="71" t="str" cm="1">
        <f t="array" aca="1" ref="L40" ca="1">INDIRECT($B40&amp;"!"&amp;$B$2&amp;$L$2)</f>
        <v>Minor Positive</v>
      </c>
      <c r="M40" s="71" t="str" cm="1">
        <f t="array" aca="1" ref="M40" ca="1">INDIRECT($B40&amp;"!"&amp;$B$2&amp;$M$2)</f>
        <v>Minor Negative</v>
      </c>
      <c r="N40" s="71" t="str" cm="1">
        <f t="array" aca="1" ref="N40" ca="1">INDIRECT($B40&amp;"!"&amp;$B$2&amp;$N$2)</f>
        <v>Neutral</v>
      </c>
      <c r="O40" s="71" t="str" cm="1">
        <f t="array" aca="1" ref="O40" ca="1">INDIRECT($B40&amp;"!"&amp;$B$2&amp;$O$2)</f>
        <v>Minor Positive</v>
      </c>
      <c r="P40" s="71" t="str" cm="1">
        <f t="array" aca="1" ref="P40" ca="1">INDIRECT($B40&amp;"!"&amp;$B$2&amp;$P$2)</f>
        <v>Neutral</v>
      </c>
      <c r="S40" s="107" t="s">
        <v>209</v>
      </c>
      <c r="T40" s="100">
        <f t="shared" ref="T40:AG40" ca="1" si="35">INDEX($AK$3:$AK$8,MATCH(C41, $AJ$3:$AJ$8,0))</f>
        <v>0</v>
      </c>
      <c r="U40" s="100">
        <f t="shared" ca="1" si="35"/>
        <v>0</v>
      </c>
      <c r="V40" s="100">
        <f t="shared" ca="1" si="35"/>
        <v>0</v>
      </c>
      <c r="W40" s="100" t="str">
        <f t="shared" ca="1" si="35"/>
        <v>+</v>
      </c>
      <c r="X40" s="100" t="str">
        <f t="shared" ca="1" si="35"/>
        <v>+</v>
      </c>
      <c r="Y40" s="100" t="str">
        <f t="shared" ca="1" si="35"/>
        <v>-</v>
      </c>
      <c r="Z40" s="100">
        <f t="shared" ca="1" si="35"/>
        <v>0</v>
      </c>
      <c r="AA40" s="100" t="str">
        <f t="shared" ca="1" si="35"/>
        <v>-</v>
      </c>
      <c r="AB40" s="100" t="str">
        <f t="shared" ca="1" si="35"/>
        <v>+</v>
      </c>
      <c r="AC40" s="100">
        <f t="shared" ca="1" si="35"/>
        <v>0</v>
      </c>
      <c r="AD40" s="100" t="str">
        <f t="shared" ca="1" si="35"/>
        <v>-</v>
      </c>
      <c r="AE40" s="100">
        <f t="shared" ca="1" si="35"/>
        <v>0</v>
      </c>
      <c r="AF40" s="100" t="str">
        <f t="shared" ca="1" si="35"/>
        <v>-</v>
      </c>
      <c r="AG40" s="100">
        <f t="shared" ca="1" si="35"/>
        <v>0</v>
      </c>
    </row>
    <row r="41" spans="2:33" ht="16" customHeight="1" x14ac:dyDescent="0.35">
      <c r="B41" s="106" t="s">
        <v>209</v>
      </c>
      <c r="C41" s="71" t="str" cm="1">
        <f t="array" aca="1" ref="C41" ca="1">INDIRECT($B41&amp;"!"&amp;$B$2&amp;$C$2)</f>
        <v>Neutral</v>
      </c>
      <c r="D41" s="71" t="str" cm="1">
        <f t="array" aca="1" ref="D41" ca="1">INDIRECT($B41&amp;"!"&amp;$B$2&amp;$D$2)</f>
        <v>Neutral</v>
      </c>
      <c r="E41" s="71" t="str" cm="1">
        <f t="array" aca="1" ref="E41" ca="1">INDIRECT($B41&amp;"!"&amp;$B$2&amp;$E$2)</f>
        <v>Neutral</v>
      </c>
      <c r="F41" s="71" t="str" cm="1">
        <f t="array" aca="1" ref="F41" ca="1">INDIRECT($B41&amp;"!"&amp;$B$2&amp;$F$2)</f>
        <v>Minor Positive</v>
      </c>
      <c r="G41" s="71" t="str" cm="1">
        <f t="array" aca="1" ref="G41" ca="1">INDIRECT($B41&amp;"!"&amp;$B$2&amp;$G$2)</f>
        <v>Minor Positive</v>
      </c>
      <c r="H41" s="71" t="str" cm="1">
        <f t="array" aca="1" ref="H41" ca="1">INDIRECT($B41&amp;"!"&amp;$B$2&amp;$H$2)</f>
        <v>Minor Negative</v>
      </c>
      <c r="I41" s="71" t="str" cm="1">
        <f t="array" aca="1" ref="I41" ca="1">INDIRECT($B41&amp;"!"&amp;$B$2&amp;$I$2)</f>
        <v>Neutral</v>
      </c>
      <c r="J41" s="71" t="str" cm="1">
        <f t="array" aca="1" ref="J41" ca="1">INDIRECT($B41&amp;"!"&amp;$B$2&amp;$J$2)</f>
        <v>Minor Negative</v>
      </c>
      <c r="K41" s="71" t="str" cm="1">
        <f t="array" aca="1" ref="K41" ca="1">INDIRECT($B41&amp;"!"&amp;$B$2&amp;$K$2)</f>
        <v>Minor Positive</v>
      </c>
      <c r="L41" s="71" t="str" cm="1">
        <f t="array" aca="1" ref="L41" ca="1">INDIRECT($B41&amp;"!"&amp;$B$2&amp;$L$2)</f>
        <v>Neutral</v>
      </c>
      <c r="M41" s="71" t="str" cm="1">
        <f t="array" aca="1" ref="M41" ca="1">INDIRECT($B41&amp;"!"&amp;$B$2&amp;$M$2)</f>
        <v>Minor Negative</v>
      </c>
      <c r="N41" s="71" t="str" cm="1">
        <f t="array" aca="1" ref="N41" ca="1">INDIRECT($B41&amp;"!"&amp;$B$2&amp;$N$2)</f>
        <v>Neutral</v>
      </c>
      <c r="O41" s="71" t="str" cm="1">
        <f t="array" aca="1" ref="O41" ca="1">INDIRECT($B41&amp;"!"&amp;$B$2&amp;$O$2)</f>
        <v>Minor Negative</v>
      </c>
      <c r="P41" s="71" t="str" cm="1">
        <f t="array" aca="1" ref="P41" ca="1">INDIRECT($B41&amp;"!"&amp;$B$2&amp;$P$2)</f>
        <v>Neutral</v>
      </c>
      <c r="S41" s="104" t="s">
        <v>210</v>
      </c>
      <c r="T41" s="100" t="str">
        <f t="shared" ref="T41:AG41" ca="1" si="36">INDEX($AK$3:$AK$8,MATCH(C10, $AJ$3:$AJ$8,0))</f>
        <v>-</v>
      </c>
      <c r="U41" s="100" t="str">
        <f t="shared" ca="1" si="36"/>
        <v>+</v>
      </c>
      <c r="V41" s="100" t="str">
        <f t="shared" ca="1" si="36"/>
        <v>+</v>
      </c>
      <c r="W41" s="100" t="str">
        <f t="shared" ca="1" si="36"/>
        <v>+</v>
      </c>
      <c r="X41" s="100" t="str">
        <f t="shared" ca="1" si="36"/>
        <v>+</v>
      </c>
      <c r="Y41" s="100" t="str">
        <f t="shared" ca="1" si="36"/>
        <v>+</v>
      </c>
      <c r="Z41" s="100">
        <f t="shared" ca="1" si="36"/>
        <v>0</v>
      </c>
      <c r="AA41" s="100" t="str">
        <f t="shared" ca="1" si="36"/>
        <v>-</v>
      </c>
      <c r="AB41" s="100" t="str">
        <f t="shared" ca="1" si="36"/>
        <v>+</v>
      </c>
      <c r="AC41" s="100">
        <f t="shared" ca="1" si="36"/>
        <v>0</v>
      </c>
      <c r="AD41" s="100" t="str">
        <f t="shared" ca="1" si="36"/>
        <v>-</v>
      </c>
      <c r="AE41" s="100" t="str">
        <f t="shared" ca="1" si="36"/>
        <v>+</v>
      </c>
      <c r="AF41" s="100">
        <f t="shared" ca="1" si="36"/>
        <v>0</v>
      </c>
      <c r="AG41" s="100">
        <f t="shared" ca="1" si="36"/>
        <v>0</v>
      </c>
    </row>
    <row r="42" spans="2:33" ht="16" customHeight="1" x14ac:dyDescent="0.35">
      <c r="B42" s="106" t="s">
        <v>285</v>
      </c>
      <c r="C42" s="71" t="str" cm="1">
        <f t="array" aca="1" ref="C42" ca="1">INDIRECT($B42&amp;"!"&amp;$B$2&amp;$C$2)</f>
        <v>Uncertain</v>
      </c>
      <c r="D42" s="71" t="str" cm="1">
        <f t="array" aca="1" ref="D42" ca="1">INDIRECT($B42&amp;"!"&amp;$B$2&amp;$D$2)</f>
        <v>Uncertain</v>
      </c>
      <c r="E42" s="71" t="str" cm="1">
        <f t="array" aca="1" ref="E42" ca="1">INDIRECT($B42&amp;"!"&amp;$B$2&amp;$E$2)</f>
        <v>Minor Positive</v>
      </c>
      <c r="F42" s="71" t="str" cm="1">
        <f t="array" aca="1" ref="F42" ca="1">INDIRECT($B42&amp;"!"&amp;$B$2&amp;$F$2)</f>
        <v>Minor Positive</v>
      </c>
      <c r="G42" s="71" t="str" cm="1">
        <f t="array" aca="1" ref="G42" ca="1">INDIRECT($B42&amp;"!"&amp;$B$2&amp;$G$2)</f>
        <v>Minor Positive</v>
      </c>
      <c r="H42" s="71" t="str" cm="1">
        <f t="array" aca="1" ref="H42" ca="1">INDIRECT($B42&amp;"!"&amp;$B$2&amp;$H$2)</f>
        <v>Minor Positive</v>
      </c>
      <c r="I42" s="71" t="str" cm="1">
        <f t="array" aca="1" ref="I42" ca="1">INDIRECT($B42&amp;"!"&amp;$B$2&amp;$I$2)</f>
        <v>Neutral</v>
      </c>
      <c r="J42" s="71" t="str" cm="1">
        <f t="array" aca="1" ref="J42" ca="1">INDIRECT($B42&amp;"!"&amp;$B$2&amp;$J$2)</f>
        <v>Minor Negative</v>
      </c>
      <c r="K42" s="71" t="str" cm="1">
        <f t="array" aca="1" ref="K42" ca="1">INDIRECT($B42&amp;"!"&amp;$B$2&amp;$K$2)</f>
        <v>Minor Negative</v>
      </c>
      <c r="L42" s="71" t="str" cm="1">
        <f t="array" aca="1" ref="L42" ca="1">INDIRECT($B42&amp;"!"&amp;$B$2&amp;$L$2)</f>
        <v>Minor Positive</v>
      </c>
      <c r="M42" s="71" t="str" cm="1">
        <f t="array" aca="1" ref="M42" ca="1">INDIRECT($B42&amp;"!"&amp;$B$2&amp;$M$2)</f>
        <v>Minor Positive</v>
      </c>
      <c r="N42" s="71" t="str" cm="1">
        <f t="array" aca="1" ref="N42" ca="1">INDIRECT($B42&amp;"!"&amp;$B$2&amp;$N$2)</f>
        <v>Minor Positive</v>
      </c>
      <c r="O42" s="71" t="str" cm="1">
        <f t="array" aca="1" ref="O42" ca="1">INDIRECT($B42&amp;"!"&amp;$B$2&amp;$O$2)</f>
        <v>Neutral</v>
      </c>
      <c r="P42" s="71" t="str" cm="1">
        <f t="array" aca="1" ref="P42" ca="1">INDIRECT($B42&amp;"!"&amp;$B$2&amp;$P$2)</f>
        <v>Neutral</v>
      </c>
      <c r="S42" s="104" t="s">
        <v>211</v>
      </c>
      <c r="T42" s="100" t="str">
        <f t="shared" ref="T42:AG42" ca="1" si="37">INDEX($AK$3:$AK$8,MATCH(C17, $AJ$3:$AJ$8,0))</f>
        <v>+ +</v>
      </c>
      <c r="U42" s="100" t="str">
        <f t="shared" ca="1" si="37"/>
        <v>+</v>
      </c>
      <c r="V42" s="100" t="str">
        <f t="shared" ca="1" si="37"/>
        <v>+</v>
      </c>
      <c r="W42" s="100" t="str">
        <f t="shared" ca="1" si="37"/>
        <v>+</v>
      </c>
      <c r="X42" s="100" t="str">
        <f t="shared" ca="1" si="37"/>
        <v>+ +</v>
      </c>
      <c r="Y42" s="100" t="str">
        <f t="shared" ca="1" si="37"/>
        <v>+</v>
      </c>
      <c r="Z42" s="100">
        <f t="shared" ca="1" si="37"/>
        <v>0</v>
      </c>
      <c r="AA42" s="100" t="str">
        <f t="shared" ca="1" si="37"/>
        <v>+</v>
      </c>
      <c r="AB42" s="100" t="str">
        <f t="shared" ca="1" si="37"/>
        <v>-</v>
      </c>
      <c r="AC42" s="100">
        <f t="shared" ca="1" si="37"/>
        <v>0</v>
      </c>
      <c r="AD42" s="100" t="str">
        <f t="shared" ca="1" si="37"/>
        <v>+</v>
      </c>
      <c r="AE42" s="100">
        <f t="shared" ca="1" si="37"/>
        <v>0</v>
      </c>
      <c r="AF42" s="100" t="str">
        <f t="shared" ca="1" si="37"/>
        <v>-</v>
      </c>
      <c r="AG42" s="100">
        <f t="shared" ca="1" si="37"/>
        <v>0</v>
      </c>
    </row>
    <row r="43" spans="2:33" ht="16" customHeight="1" x14ac:dyDescent="0.35">
      <c r="B43" s="106" t="s">
        <v>192</v>
      </c>
      <c r="C43" s="71" t="str" cm="1">
        <f t="array" aca="1" ref="C43" ca="1">INDIRECT($B43&amp;"!"&amp;$B$2&amp;$C$2)</f>
        <v>Significant Positive</v>
      </c>
      <c r="D43" s="71" t="str" cm="1">
        <f t="array" aca="1" ref="D43" ca="1">INDIRECT($B43&amp;"!"&amp;$B$2&amp;$D$2)</f>
        <v>Significant Positive</v>
      </c>
      <c r="E43" s="71" t="str" cm="1">
        <f t="array" aca="1" ref="E43" ca="1">INDIRECT($B43&amp;"!"&amp;$B$2&amp;$E$2)</f>
        <v>Minor Positive</v>
      </c>
      <c r="F43" s="71" t="str" cm="1">
        <f t="array" aca="1" ref="F43" ca="1">INDIRECT($B43&amp;"!"&amp;$B$2&amp;$F$2)</f>
        <v>Minor Positive</v>
      </c>
      <c r="G43" s="71" t="str" cm="1">
        <f t="array" aca="1" ref="G43" ca="1">INDIRECT($B43&amp;"!"&amp;$B$2&amp;$G$2)</f>
        <v>Significant Positive</v>
      </c>
      <c r="H43" s="71" t="str" cm="1">
        <f t="array" aca="1" ref="H43" ca="1">INDIRECT($B43&amp;"!"&amp;$B$2&amp;$H$2)</f>
        <v>Minor Positive</v>
      </c>
      <c r="I43" s="71" t="str" cm="1">
        <f t="array" aca="1" ref="I43" ca="1">INDIRECT($B43&amp;"!"&amp;$B$2&amp;$I$2)</f>
        <v>Neutral</v>
      </c>
      <c r="J43" s="71" t="str" cm="1">
        <f t="array" aca="1" ref="J43" ca="1">INDIRECT($B43&amp;"!"&amp;$B$2&amp;$J$2)</f>
        <v>Significant Positive</v>
      </c>
      <c r="K43" s="71" t="str" cm="1">
        <f t="array" aca="1" ref="K43" ca="1">INDIRECT($B43&amp;"!"&amp;$B$2&amp;$K$2)</f>
        <v>Minor Negative</v>
      </c>
      <c r="L43" s="71" t="str" cm="1">
        <f t="array" aca="1" ref="L43" ca="1">INDIRECT($B43&amp;"!"&amp;$B$2&amp;$L$2)</f>
        <v>Minor Positive</v>
      </c>
      <c r="M43" s="71" t="str" cm="1">
        <f t="array" aca="1" ref="M43" ca="1">INDIRECT($B43&amp;"!"&amp;$B$2&amp;$M$2)</f>
        <v>Minor Positive</v>
      </c>
      <c r="N43" s="71" t="str" cm="1">
        <f t="array" aca="1" ref="N43" ca="1">INDIRECT($B43&amp;"!"&amp;$B$2&amp;$N$2)</f>
        <v>Minor Positive</v>
      </c>
      <c r="O43" s="71" t="str" cm="1">
        <f t="array" aca="1" ref="O43" ca="1">INDIRECT($B43&amp;"!"&amp;$B$2&amp;$O$2)</f>
        <v>Neutral</v>
      </c>
      <c r="P43" s="71" t="str" cm="1">
        <f t="array" aca="1" ref="P43" ca="1">INDIRECT($B43&amp;"!"&amp;$B$2&amp;$P$2)</f>
        <v>Neutral</v>
      </c>
      <c r="S43" s="104" t="s">
        <v>212</v>
      </c>
      <c r="T43" s="100" t="str">
        <f t="shared" ref="T43:AG43" ca="1" si="38">INDEX($AK$3:$AK$8,MATCH(C11, $AJ$3:$AJ$8,0))</f>
        <v>+</v>
      </c>
      <c r="U43" s="100" t="str">
        <f t="shared" ca="1" si="38"/>
        <v>-</v>
      </c>
      <c r="V43" s="100" t="str">
        <f t="shared" ca="1" si="38"/>
        <v>+</v>
      </c>
      <c r="W43" s="100" t="str">
        <f t="shared" ca="1" si="38"/>
        <v>+</v>
      </c>
      <c r="X43" s="100" t="str">
        <f t="shared" ca="1" si="38"/>
        <v>+ +</v>
      </c>
      <c r="Y43" s="100" t="str">
        <f t="shared" ca="1" si="38"/>
        <v>+</v>
      </c>
      <c r="Z43" s="100">
        <f t="shared" ca="1" si="38"/>
        <v>0</v>
      </c>
      <c r="AA43" s="100" t="str">
        <f t="shared" ca="1" si="38"/>
        <v>+</v>
      </c>
      <c r="AB43" s="100" t="str">
        <f t="shared" ca="1" si="38"/>
        <v>-</v>
      </c>
      <c r="AC43" s="100">
        <f t="shared" ca="1" si="38"/>
        <v>0</v>
      </c>
      <c r="AD43" s="100" t="str">
        <f t="shared" ca="1" si="38"/>
        <v>-</v>
      </c>
      <c r="AE43" s="100" t="str">
        <f t="shared" ca="1" si="38"/>
        <v>+</v>
      </c>
      <c r="AF43" s="100" t="str">
        <f t="shared" ca="1" si="38"/>
        <v>+</v>
      </c>
      <c r="AG43" s="100">
        <f t="shared" ca="1" si="38"/>
        <v>0</v>
      </c>
    </row>
  </sheetData>
  <sheetProtection algorithmName="SHA-512" hashValue="lYq8vA2LeTWBgvLbONaGE/tA6R14ScyH65f713jRUMlKwk8HJuWFBS0XwnoOPbv09qTGQG/FwhLLV/uskHr12Q==" saltValue="H8UQdeilLQ/ZIu1N6buJ0Q==" spinCount="100000" sheet="1" objects="1" scenarios="1"/>
  <phoneticPr fontId="34" type="noConversion"/>
  <conditionalFormatting sqref="C4:P43">
    <cfRule type="cellIs" dxfId="3484" priority="7" operator="equal">
      <formula>"Significant Negative"</formula>
    </cfRule>
    <cfRule type="cellIs" dxfId="3483" priority="8" operator="equal">
      <formula>"Minor Negative"</formula>
    </cfRule>
    <cfRule type="cellIs" dxfId="3482" priority="9" operator="equal">
      <formula>"Uncertain"</formula>
    </cfRule>
    <cfRule type="cellIs" dxfId="3481" priority="10" operator="equal">
      <formula>"Neutral"</formula>
    </cfRule>
    <cfRule type="cellIs" dxfId="3480" priority="11" operator="equal">
      <formula>"Minor Positive"</formula>
    </cfRule>
    <cfRule type="cellIs" dxfId="3479" priority="12" operator="equal">
      <formula>"Significant Positive"</formula>
    </cfRule>
  </conditionalFormatting>
  <conditionalFormatting sqref="T4:AG43">
    <cfRule type="cellIs" dxfId="3478" priority="1" operator="equal">
      <formula>$AK$8</formula>
    </cfRule>
    <cfRule type="cellIs" dxfId="3477" priority="2" operator="equal">
      <formula>$AK$7</formula>
    </cfRule>
    <cfRule type="cellIs" dxfId="3476" priority="3" operator="equal">
      <formula>$AK$6</formula>
    </cfRule>
    <cfRule type="cellIs" dxfId="3475" priority="4" operator="equal">
      <formula>$AK$5</formula>
    </cfRule>
    <cfRule type="cellIs" dxfId="3474" priority="5" operator="equal">
      <formula>$AK$4</formula>
    </cfRule>
    <cfRule type="cellIs" dxfId="3473" priority="6" operator="equal">
      <formula>$AK$3</formula>
    </cfRule>
  </conditionalFormatting>
  <hyperlinks>
    <hyperlink ref="S10" location="Tesco_Station_Road!A1" display="Tesco_Station_Road" xr:uid="{68601948-8361-4A6A-9EFC-5EF51F752418}"/>
    <hyperlink ref="S18" location="Iceland_Wealdstone!A1" display="Iceland_Wealdstone" xr:uid="{27C8A88E-8C11-46C9-9231-F4B491A801D8}"/>
    <hyperlink ref="S14" location="Carpark_Ellen_Webb_Drive!A1" display="Carpark_Ellen_Webb_Drive" xr:uid="{1E447DB1-E1EB-4573-909B-138275D53DCC}"/>
    <hyperlink ref="S4" location="Queens_House_Carpark!A1" display="Queens_House_Carpark" xr:uid="{ED455EE8-DC7D-4349-98FD-6942A1EE6E34}"/>
    <hyperlink ref="S5" location="Harrow_on_the_Hill!A1" display="Harrow_on_the_Hill" xr:uid="{DF3A3F05-ADE6-4D82-8165-1BC7A7F15D2B}"/>
    <hyperlink ref="S29" location="Rayners_Lane_Station_Carpark!A1" display="Rayners_Lane_Station_Carpark" xr:uid="{0C0F8B33-6D57-4A6F-B898-A75AB291AF2C}"/>
    <hyperlink ref="S41" location="Canons_Park_Station_Carpark!A1" display="Canons_Park_Station_Carpark" xr:uid="{08E941AB-88DB-446B-95A3-CE05259D9760}"/>
    <hyperlink ref="S43" location="Stanmore_Station_Carpark!A1" display="Stanmore_Station_Carpark" xr:uid="{E65288FD-7320-46C2-BDFD-20D280CC1F29}"/>
    <hyperlink ref="S12" location="Poets_Corner!A1" display="Poets_Corner" xr:uid="{70CCED69-FECA-4D19-9F58-FBEEE55FC640}"/>
    <hyperlink ref="S17" location="Byron_Quarter!A1" display="Byron_Quarter" xr:uid="{9E38A557-7271-4C2D-9928-52CC74B92301}"/>
    <hyperlink ref="S26" location="Grange_Farm!A1" display="Grange_Farm" xr:uid="{784AE465-3E74-40E1-9C5A-50069AA19A10}"/>
    <hyperlink ref="S28" location="Brethrens_Meeting_Hall!A1" display="Brethrens_Meeting_Hall" xr:uid="{83AA6ED3-D206-495F-9E27-2073BA4E049A}"/>
    <hyperlink ref="S38" location="Travellers_Rest_Kenton_Road!A1" display="Travellers_Rest_Kenton_Road" xr:uid="{605B00A9-40F8-4CEE-B2B7-BA176B596806}"/>
    <hyperlink ref="S42" location="Anmer_Lodge!A1" display="Anmer_Lodge" xr:uid="{F03F0302-86DE-44BE-A3CB-242DC6BE175D}"/>
    <hyperlink ref="S24" location="Roxeth_Library_Clinic!A1" display="Roxeth_Library_Clinic" xr:uid="{625A7B74-93C9-419B-ACA1-F02A0FB45D0C}"/>
    <hyperlink ref="S37" location="Belmont_Clinic!A1" display="Belmont_Clinic" xr:uid="{61E41521-3208-4989-BEB8-0E6F368709B5}"/>
    <hyperlink ref="S27" location="Harrow_School_Estate!A1" display="Harrow_School_Estate" xr:uid="{913B94A2-10D0-46BF-9560-844F20B76887}"/>
    <hyperlink ref="S35" location="Harrow_Arts_Centre!A1" display="Harrow_Arts_Centre" xr:uid="{FB65A407-6748-4AFF-B401-B0A8344D0768}"/>
    <hyperlink ref="S21" location="RNOH!A1" display="RNOH" xr:uid="{D31CECBD-0CCA-4B19-98AD-BF7ADB92B735}"/>
    <hyperlink ref="S8" location="Station_Road_East!A1" display="Station_Road_East" xr:uid="{24A065A0-8C51-451E-BE73-BDDF57A318DC}"/>
    <hyperlink ref="S20" location="Former_Kodak_Offices!A1" display="Former_Kodak_Offices" xr:uid="{10687AAA-2E90-48D8-BCD2-9CAAEC642AA3}"/>
    <hyperlink ref="S19" location="Kodak!A1" display="Kodak" xr:uid="{FBF2F458-CCDE-49E2-AFBF-DD531BC48B76}"/>
    <hyperlink ref="S13" location="Wealdstone_Parole_Office!A1" display="Wealdstone_Parole_Office" xr:uid="{EE879129-A2BE-4B78-B3A5-BDDD9BF6350C}"/>
    <hyperlink ref="S15" location="Peel_Road!A1" display="Peel_Road" xr:uid="{648B56E4-0667-4179-A1CD-42636D0FA1AB}"/>
    <hyperlink ref="S11" location="Former_Royal_Mail_Office!A1" display="Former_Royal_Mail_Office" xr:uid="{0EB30D3E-ED95-4820-8931-5C2BB7169178}"/>
    <hyperlink ref="S16" location="Travis_Perkins_Wealdstone!A1" display="Travis_Perkins_Wealdstone" xr:uid="{2BE6EDC0-B62F-455A-99D9-4A79EB4E97ED}"/>
    <hyperlink ref="S34" location="Hatch_End_Telephone_Exchange!A1" display="Hatch_End_Telephone_Exchange" xr:uid="{410FADE0-153C-444F-880B-7252B6F47D7B}"/>
    <hyperlink ref="S32" location="Harrow_View_Telephone_Exchange!A1" display="Harrow_View_Telephone_Exchange" xr:uid="{4F6F52C5-470B-4542-BA9D-CC17618554DE}"/>
    <hyperlink ref="S39" location="Kenton_Rd_Telephone_Exchange!A1" display="Kenton_Rd_Telephone_Exchange" xr:uid="{E1E13373-1A4C-40DF-8274-42991105192B}"/>
    <hyperlink ref="S31" location="Pinner_Telephone_Exchange!A1" display="Pinner_Telephone_Exchange" xr:uid="{53BF3AF6-09D7-4A64-B3B7-EA049F93D728}"/>
    <hyperlink ref="S36" location="Vernon_Lodge!A1" display="Vernon_Lodge" xr:uid="{A3A6DB6B-9403-4B1E-982A-5F347527AA94}"/>
    <hyperlink ref="S25" location="Northolt_Rd_Nursery!A1" display="Northolt_Rd_Nursery" xr:uid="{1227F83A-6B3C-4764-B289-36932053514F}"/>
    <hyperlink ref="S9" location="Greenhill_Way!A1" display="Greenhill_Way" xr:uid="{F9FB5124-C7BD-4351-A68A-31CC6CFDDE40}"/>
    <hyperlink ref="S33" location="North_Harrow_Methodist_Church!A1" display="North_Harrow_Methodist_Church" xr:uid="{169CCF7B-EC60-4D56-AB86-23CFA378BD84}"/>
    <hyperlink ref="S7" location="Havelock_Place!A1" display="Havelock_Place" xr:uid="{B16A7D73-6D3A-45EC-9F63-AA3FBE2B6F88}"/>
    <hyperlink ref="S6" location="College_Road!A1" display="College_Road" xr:uid="{C63375FA-A65D-438E-A239-914916E2BD38}"/>
    <hyperlink ref="S22" location="Watling_Farm!A1" display="Watling_Farm" xr:uid="{B7B84729-27B9-4F08-85E1-B54425D00D24}"/>
    <hyperlink ref="S40" location="Wolstenholme!A1" display="Wolstenholme" xr:uid="{E60E317C-F20B-4606-8739-6975DE97693B}"/>
    <hyperlink ref="S30" location="Harrow_West_Conservative!A1" display="Harrow_West_Conservative" xr:uid="{3A4187A8-72A9-4A04-B245-98FC9413D1C7}"/>
    <hyperlink ref="S23" location="Waitrose_South_Harrow!A1" display="Waitrose_South_Harrow" xr:uid="{2A61BD6A-888A-4DBF-A0FA-1FE9CB3D8D3F}"/>
  </hyperlinks>
  <pageMargins left="0.7" right="0.7" top="0.75" bottom="0.75" header="0.3" footer="0.3"/>
  <pageSetup paperSize="9" scale="5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C56F-0722-48C9-A88D-95BC2B05EFEC}">
  <sheetPr codeName="Sheet12">
    <pageSetUpPr fitToPage="1"/>
  </sheetPr>
  <dimension ref="A1:Z94"/>
  <sheetViews>
    <sheetView showGridLines="0" zoomScale="40" zoomScaleNormal="40" workbookViewId="0">
      <selection activeCell="Q61" sqref="Q61:Q68"/>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96.81640625" style="113" customWidth="1"/>
    <col min="16" max="16" width="16.54296875" style="113" customWidth="1"/>
    <col min="17" max="17" width="40.453125" style="113" customWidth="1"/>
    <col min="18" max="18" width="51.453125" style="113" customWidth="1"/>
    <col min="19" max="19" width="41" style="117" hidden="1" customWidth="1"/>
    <col min="20" max="20" width="8.1796875" style="113" hidden="1" customWidth="1"/>
    <col min="21" max="21" width="8.54296875" style="113" hidden="1" customWidth="1"/>
    <col min="22" max="22" width="20.54296875" style="113" hidden="1" customWidth="1"/>
    <col min="23" max="23" width="12.54296875" style="113" customWidth="1"/>
    <col min="24" max="24" width="21" style="113" customWidth="1"/>
    <col min="25" max="25" width="12.54296875" style="113" customWidth="1"/>
    <col min="26" max="26" width="8.54296875" style="113" hidden="1" customWidth="1"/>
    <col min="27" max="27" width="8.54296875" style="113" customWidth="1"/>
    <col min="28" max="16384" width="8.54296875" style="113"/>
  </cols>
  <sheetData>
    <row r="1" spans="1:26" x14ac:dyDescent="0.6">
      <c r="A1" s="112" t="s">
        <v>30</v>
      </c>
      <c r="C1" s="317" t="s">
        <v>173</v>
      </c>
      <c r="D1" s="317"/>
      <c r="E1" s="114"/>
      <c r="F1" s="114"/>
      <c r="G1" s="114"/>
      <c r="H1" s="114"/>
      <c r="I1" s="115"/>
      <c r="J1" s="115"/>
      <c r="K1" s="115"/>
      <c r="M1" s="116"/>
      <c r="N1" s="116"/>
      <c r="O1" s="116"/>
    </row>
    <row r="2" spans="1:26" x14ac:dyDescent="0.6">
      <c r="A2" s="112" t="s">
        <v>31</v>
      </c>
      <c r="B2" s="118"/>
      <c r="C2" s="266" t="s">
        <v>287</v>
      </c>
      <c r="D2" s="266"/>
      <c r="E2" s="119"/>
      <c r="F2" s="119"/>
      <c r="G2" s="119"/>
      <c r="H2" s="119"/>
      <c r="M2" s="120"/>
      <c r="N2" s="120"/>
      <c r="O2" s="120"/>
    </row>
    <row r="3" spans="1:26" x14ac:dyDescent="0.6">
      <c r="A3" s="121" t="s">
        <v>32</v>
      </c>
      <c r="B3" s="122"/>
      <c r="C3" s="267" t="s">
        <v>288</v>
      </c>
      <c r="D3" s="267"/>
      <c r="E3" s="119"/>
      <c r="F3" s="119"/>
      <c r="G3" s="119"/>
      <c r="H3" s="119"/>
      <c r="M3" s="120"/>
      <c r="N3" s="120"/>
      <c r="O3" s="120"/>
    </row>
    <row r="4" spans="1:26" x14ac:dyDescent="0.6">
      <c r="A4" s="123" t="s">
        <v>33</v>
      </c>
      <c r="B4" s="124"/>
      <c r="C4" s="318" t="s">
        <v>289</v>
      </c>
      <c r="D4" s="318"/>
      <c r="E4" s="125"/>
      <c r="F4" s="125"/>
      <c r="G4" s="125"/>
      <c r="H4" s="125"/>
      <c r="M4" s="120"/>
      <c r="N4" s="120"/>
      <c r="O4" s="120"/>
    </row>
    <row r="5" spans="1:26" x14ac:dyDescent="0.6">
      <c r="A5" s="121" t="s">
        <v>34</v>
      </c>
      <c r="B5" s="124"/>
      <c r="C5" s="319">
        <v>0.32</v>
      </c>
      <c r="D5" s="320"/>
      <c r="E5" s="125"/>
      <c r="F5" s="125"/>
      <c r="G5" s="125"/>
      <c r="H5" s="125"/>
      <c r="M5" s="120"/>
      <c r="N5" s="120"/>
      <c r="O5" s="120"/>
    </row>
    <row r="6" spans="1:26" ht="121.5" customHeight="1" x14ac:dyDescent="0.6">
      <c r="A6" s="121" t="s">
        <v>35</v>
      </c>
      <c r="B6" s="124"/>
      <c r="C6" s="319" t="s">
        <v>290</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292</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304</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312</v>
      </c>
      <c r="P12" s="304" t="s">
        <v>305</v>
      </c>
      <c r="Q12" s="269"/>
      <c r="R12" s="269"/>
      <c r="S12" s="323"/>
      <c r="V12" s="256">
        <f>MATCH(C1, RAG!$B$1:B$55, 0)</f>
        <v>6</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87"/>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87"/>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87"/>
      <c r="P15" s="305"/>
      <c r="Q15" s="270"/>
      <c r="R15" s="270"/>
      <c r="S15" s="323"/>
      <c r="V15" s="257"/>
    </row>
    <row r="16" spans="1:26" ht="52" x14ac:dyDescent="0.6">
      <c r="A16" s="290"/>
      <c r="B16" s="315"/>
      <c r="C16" s="134" t="s">
        <v>316</v>
      </c>
      <c r="D16" s="134" t="s">
        <v>304</v>
      </c>
      <c r="E16" s="293"/>
      <c r="F16" s="284"/>
      <c r="G16" s="284"/>
      <c r="H16" s="284"/>
      <c r="I16" s="311"/>
      <c r="J16" s="311"/>
      <c r="K16" s="311"/>
      <c r="L16" s="311"/>
      <c r="M16" s="311"/>
      <c r="N16" s="309"/>
      <c r="O16" s="287"/>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87"/>
      <c r="P17" s="305"/>
      <c r="Q17" s="270"/>
      <c r="R17" s="270"/>
      <c r="S17" s="323"/>
      <c r="V17" s="257"/>
    </row>
    <row r="18" spans="1:26" ht="78" x14ac:dyDescent="0.6">
      <c r="A18" s="290"/>
      <c r="B18" s="315"/>
      <c r="C18" s="134" t="s">
        <v>318</v>
      </c>
      <c r="D18" s="134" t="s">
        <v>304</v>
      </c>
      <c r="E18" s="293"/>
      <c r="F18" s="284"/>
      <c r="G18" s="284"/>
      <c r="H18" s="284"/>
      <c r="I18" s="311"/>
      <c r="J18" s="311"/>
      <c r="K18" s="311"/>
      <c r="L18" s="311"/>
      <c r="M18" s="311"/>
      <c r="N18" s="309"/>
      <c r="O18" s="287"/>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87"/>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87"/>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88"/>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1</v>
      </c>
      <c r="H22" s="283">
        <f ca="1">COUNTIFS(INDIRECT("RAG!$C$"&amp;$V12&amp;":$BB$"&amp;$V12),H$11,RAG!$C$3:$BB$3,$B22)</f>
        <v>1</v>
      </c>
      <c r="I22" s="310" t="s">
        <v>306</v>
      </c>
      <c r="J22" s="307" t="s">
        <v>307</v>
      </c>
      <c r="K22" s="307" t="s">
        <v>323</v>
      </c>
      <c r="L22" s="307" t="s">
        <v>309</v>
      </c>
      <c r="M22" s="307" t="s">
        <v>310</v>
      </c>
      <c r="N22" s="262" t="s">
        <v>311</v>
      </c>
      <c r="O22" s="265" t="s">
        <v>324</v>
      </c>
      <c r="P22" s="304" t="s">
        <v>305</v>
      </c>
      <c r="Q22" s="269"/>
      <c r="R22" s="269"/>
      <c r="S22" s="323"/>
      <c r="V22" s="256"/>
      <c r="Z22" s="113" t="str">
        <f>IF(R22&gt;0,B22&amp;":"&amp;R22&amp;"
","")</f>
        <v/>
      </c>
    </row>
    <row r="23" spans="1:26" ht="332.15"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1</v>
      </c>
      <c r="H24" s="259">
        <f ca="1">COUNTIFS(INDIRECT("RAG!$C$"&amp;$V12&amp;":$BB$"&amp;$V12),H$11,RAG!$C$3:$BB$3,$B24)</f>
        <v>5</v>
      </c>
      <c r="I24" s="307" t="s">
        <v>306</v>
      </c>
      <c r="J24" s="307" t="s">
        <v>307</v>
      </c>
      <c r="K24" s="307" t="s">
        <v>308</v>
      </c>
      <c r="L24" s="307" t="s">
        <v>309</v>
      </c>
      <c r="M24" s="307" t="s">
        <v>310</v>
      </c>
      <c r="N24" s="262" t="s">
        <v>311</v>
      </c>
      <c r="O24" s="265" t="s">
        <v>327</v>
      </c>
      <c r="P24" s="304" t="s">
        <v>304</v>
      </c>
      <c r="Q24" s="269"/>
      <c r="R24" s="269"/>
      <c r="S24" s="323"/>
      <c r="V24" s="256"/>
      <c r="Z24" s="113" t="str">
        <f>IF(R24&gt;0,B24&amp;":"&amp;R24&amp;"
","")</f>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70"/>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70"/>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70"/>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70"/>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70"/>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70"/>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1</v>
      </c>
      <c r="H32" s="259">
        <f ca="1">COUNTIFS(INDIRECT("RAG!$C$"&amp;$V12&amp;":$BB$"&amp;$V12),H$11,RAG!$C$3:$BB$3,$B32)</f>
        <v>3</v>
      </c>
      <c r="I32" s="262" t="s">
        <v>306</v>
      </c>
      <c r="J32" s="262" t="s">
        <v>307</v>
      </c>
      <c r="K32" s="262" t="s">
        <v>308</v>
      </c>
      <c r="L32" s="262" t="s">
        <v>309</v>
      </c>
      <c r="M32" s="262" t="s">
        <v>310</v>
      </c>
      <c r="N32" s="262" t="s">
        <v>279</v>
      </c>
      <c r="O32" s="265" t="s">
        <v>336</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347</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1</v>
      </c>
      <c r="H46" s="259">
        <f ca="1">COUNTIFS(INDIRECT("RAG!$C$"&amp;$V12&amp;":$BB$"&amp;$V12),H$11,RAG!$C$3:$BB$3,$B46)</f>
        <v>6</v>
      </c>
      <c r="I46" s="262" t="s">
        <v>306</v>
      </c>
      <c r="J46" s="262" t="s">
        <v>307</v>
      </c>
      <c r="K46" s="262" t="s">
        <v>308</v>
      </c>
      <c r="L46" s="262" t="s">
        <v>309</v>
      </c>
      <c r="M46" s="262" t="s">
        <v>310</v>
      </c>
      <c r="N46" s="262" t="s">
        <v>311</v>
      </c>
      <c r="O46" s="265" t="s">
        <v>354</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6"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6" ht="325.39999999999998"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6" ht="130" x14ac:dyDescent="0.6">
      <c r="A51" s="289" t="s">
        <v>95</v>
      </c>
      <c r="B51" s="259" t="s">
        <v>120</v>
      </c>
      <c r="C51" s="136" t="s">
        <v>359</v>
      </c>
      <c r="D51" s="133" t="s">
        <v>305</v>
      </c>
      <c r="E51" s="276" t="s">
        <v>305</v>
      </c>
      <c r="F51" s="259">
        <f ca="1">COUNTIFS(INDIRECT("RAG!$C$"&amp;$V12&amp;":$BB$"&amp;$V12),F$11,RAG!$C$3:$BB$3,$B51)</f>
        <v>1</v>
      </c>
      <c r="G51" s="259">
        <f ca="1">COUNTIFS(INDIRECT("RAG!$C$"&amp;$V12&amp;":$BB$"&amp;$V12),G$11,RAG!$C$3:$BB$3,$B51)</f>
        <v>0</v>
      </c>
      <c r="H51" s="259">
        <f ca="1">COUNTIFS(INDIRECT("RAG!$C$"&amp;$V12&amp;":$BB$"&amp;$V12),H$11,RAG!$C$3:$BB$3,$B51)</f>
        <v>3</v>
      </c>
      <c r="I51" s="262" t="s">
        <v>249</v>
      </c>
      <c r="J51" s="262" t="s">
        <v>249</v>
      </c>
      <c r="K51" s="262" t="s">
        <v>249</v>
      </c>
      <c r="L51" s="262" t="s">
        <v>249</v>
      </c>
      <c r="M51" s="262" t="s">
        <v>249</v>
      </c>
      <c r="N51" s="262" t="s">
        <v>280</v>
      </c>
      <c r="O51" s="265" t="s">
        <v>360</v>
      </c>
      <c r="P51" s="250" t="s">
        <v>305</v>
      </c>
      <c r="Q51" s="253"/>
      <c r="R51" s="253" t="s">
        <v>361</v>
      </c>
      <c r="S51" s="322"/>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6" ht="297" customHeight="1" thickBot="1" x14ac:dyDescent="0.65">
      <c r="A52" s="291"/>
      <c r="B52" s="261"/>
      <c r="C52" s="138" t="s">
        <v>362</v>
      </c>
      <c r="D52" s="134" t="s">
        <v>305</v>
      </c>
      <c r="E52" s="278"/>
      <c r="F52" s="261"/>
      <c r="G52" s="261"/>
      <c r="H52" s="261"/>
      <c r="I52" s="279"/>
      <c r="J52" s="279"/>
      <c r="K52" s="279"/>
      <c r="L52" s="279"/>
      <c r="M52" s="279"/>
      <c r="N52" s="279"/>
      <c r="O52" s="267"/>
      <c r="P52" s="268"/>
      <c r="Q52" s="282"/>
      <c r="R52" s="282"/>
      <c r="S52" s="322"/>
      <c r="V52" s="272"/>
    </row>
    <row r="53" spans="1:26"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306</v>
      </c>
      <c r="J53" s="262" t="s">
        <v>307</v>
      </c>
      <c r="K53" s="262" t="s">
        <v>308</v>
      </c>
      <c r="L53" s="262" t="s">
        <v>364</v>
      </c>
      <c r="M53" s="262" t="s">
        <v>310</v>
      </c>
      <c r="N53" s="262" t="s">
        <v>279</v>
      </c>
      <c r="O53" s="265" t="s">
        <v>365</v>
      </c>
      <c r="P53" s="250" t="s">
        <v>305</v>
      </c>
      <c r="Q53" s="253"/>
      <c r="R53" s="269"/>
      <c r="S53" s="323"/>
      <c r="V53" s="256"/>
      <c r="Z53" s="113" t="str">
        <f>IF(R53&gt;0,B53&amp;":"&amp;R53&amp;"
","")</f>
        <v/>
      </c>
    </row>
    <row r="54" spans="1:26" ht="52" x14ac:dyDescent="0.6">
      <c r="A54" s="290"/>
      <c r="B54" s="260"/>
      <c r="C54" s="134" t="s">
        <v>366</v>
      </c>
      <c r="D54" s="134" t="s">
        <v>305</v>
      </c>
      <c r="E54" s="293"/>
      <c r="F54" s="284"/>
      <c r="G54" s="284"/>
      <c r="H54" s="284"/>
      <c r="I54" s="263"/>
      <c r="J54" s="263"/>
      <c r="K54" s="263"/>
      <c r="L54" s="263"/>
      <c r="M54" s="263"/>
      <c r="N54" s="263"/>
      <c r="O54" s="266"/>
      <c r="P54" s="251"/>
      <c r="Q54" s="254"/>
      <c r="R54" s="270"/>
      <c r="S54" s="323"/>
      <c r="V54" s="257"/>
    </row>
    <row r="55" spans="1:26" x14ac:dyDescent="0.6">
      <c r="A55" s="290"/>
      <c r="B55" s="260"/>
      <c r="C55" s="142" t="s">
        <v>367</v>
      </c>
      <c r="D55" s="134" t="s">
        <v>304</v>
      </c>
      <c r="E55" s="293"/>
      <c r="F55" s="284"/>
      <c r="G55" s="284"/>
      <c r="H55" s="284"/>
      <c r="I55" s="263"/>
      <c r="J55" s="263"/>
      <c r="K55" s="263"/>
      <c r="L55" s="263"/>
      <c r="M55" s="263"/>
      <c r="N55" s="263"/>
      <c r="O55" s="266"/>
      <c r="P55" s="251"/>
      <c r="Q55" s="254"/>
      <c r="R55" s="270"/>
      <c r="S55" s="323"/>
      <c r="V55" s="257"/>
    </row>
    <row r="56" spans="1:26" x14ac:dyDescent="0.6">
      <c r="A56" s="290"/>
      <c r="B56" s="260"/>
      <c r="C56" s="134" t="s">
        <v>368</v>
      </c>
      <c r="D56" s="134" t="s">
        <v>304</v>
      </c>
      <c r="E56" s="293"/>
      <c r="F56" s="284"/>
      <c r="G56" s="284"/>
      <c r="H56" s="284"/>
      <c r="I56" s="263"/>
      <c r="J56" s="263"/>
      <c r="K56" s="263"/>
      <c r="L56" s="263"/>
      <c r="M56" s="263"/>
      <c r="N56" s="263"/>
      <c r="O56" s="266"/>
      <c r="P56" s="251"/>
      <c r="Q56" s="254"/>
      <c r="R56" s="270"/>
      <c r="S56" s="323"/>
      <c r="V56" s="257"/>
    </row>
    <row r="57" spans="1:26" ht="86.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3"/>
      <c r="V57" s="272"/>
    </row>
    <row r="58" spans="1:26" ht="86.5" customHeight="1" x14ac:dyDescent="0.6">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282</v>
      </c>
      <c r="O58" s="265" t="s">
        <v>371</v>
      </c>
      <c r="P58" s="250" t="s">
        <v>304</v>
      </c>
      <c r="Q58" s="269"/>
      <c r="R58" s="253"/>
      <c r="S58" s="323"/>
      <c r="V58" s="256"/>
      <c r="Z58" s="113" t="str">
        <f>IF(R58&gt;0,B58&amp;":"&amp;R58&amp;"
","")</f>
        <v/>
      </c>
    </row>
    <row r="59" spans="1:26" ht="86.5" customHeight="1" x14ac:dyDescent="0.6">
      <c r="A59" s="290"/>
      <c r="B59" s="260"/>
      <c r="C59" s="144" t="s">
        <v>372</v>
      </c>
      <c r="D59" s="134" t="s">
        <v>304</v>
      </c>
      <c r="E59" s="293"/>
      <c r="F59" s="284"/>
      <c r="G59" s="284"/>
      <c r="H59" s="284"/>
      <c r="I59" s="263"/>
      <c r="J59" s="263"/>
      <c r="K59" s="263"/>
      <c r="L59" s="263"/>
      <c r="M59" s="263"/>
      <c r="N59" s="263"/>
      <c r="O59" s="266"/>
      <c r="P59" s="251"/>
      <c r="Q59" s="270"/>
      <c r="R59" s="254"/>
      <c r="S59" s="323"/>
      <c r="V59" s="257"/>
    </row>
    <row r="60" spans="1:26" ht="316" customHeight="1" thickBot="1" x14ac:dyDescent="0.65">
      <c r="A60" s="291"/>
      <c r="B60" s="261"/>
      <c r="C60" s="145" t="s">
        <v>373</v>
      </c>
      <c r="D60" s="134" t="s">
        <v>304</v>
      </c>
      <c r="E60" s="294"/>
      <c r="F60" s="285"/>
      <c r="G60" s="285"/>
      <c r="H60" s="285"/>
      <c r="I60" s="279"/>
      <c r="J60" s="279"/>
      <c r="K60" s="279"/>
      <c r="L60" s="279"/>
      <c r="M60" s="279"/>
      <c r="N60" s="279"/>
      <c r="O60" s="267"/>
      <c r="P60" s="268"/>
      <c r="Q60" s="271"/>
      <c r="R60" s="282"/>
      <c r="S60" s="323"/>
      <c r="V60" s="272"/>
    </row>
    <row r="61" spans="1:26"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row>
    <row r="62" spans="1:26"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6"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6"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0</v>
      </c>
      <c r="G69" s="283">
        <f ca="1">COUNTIFS(INDIRECT("RAG!$C$"&amp;$V12&amp;":$BB$"&amp;$V12),G$11,RAG!$C$3:$BB$3,$B69)</f>
        <v>0</v>
      </c>
      <c r="H69" s="283">
        <f ca="1">COUNTIFS(INDIRECT("RAG!$C$"&amp;$V12&amp;":$BB$"&amp;$V12),H$11,RAG!$C$3:$BB$3,$B69)</f>
        <v>6</v>
      </c>
      <c r="I69" s="262" t="s">
        <v>306</v>
      </c>
      <c r="J69" s="262" t="s">
        <v>307</v>
      </c>
      <c r="K69" s="262" t="s">
        <v>308</v>
      </c>
      <c r="L69" s="262" t="s">
        <v>309</v>
      </c>
      <c r="M69" s="262" t="s">
        <v>310</v>
      </c>
      <c r="N69" s="262" t="s">
        <v>279</v>
      </c>
      <c r="O69" s="286" t="s">
        <v>386</v>
      </c>
      <c r="P69" s="250" t="s">
        <v>304</v>
      </c>
      <c r="Q69" s="269"/>
      <c r="R69" s="269"/>
      <c r="S69" s="322"/>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70"/>
      <c r="R70" s="270"/>
      <c r="S70" s="322"/>
      <c r="V70" s="257"/>
    </row>
    <row r="71" spans="1:26" ht="78" x14ac:dyDescent="0.6">
      <c r="A71" s="290"/>
      <c r="B71" s="260"/>
      <c r="C71" s="140" t="s">
        <v>388</v>
      </c>
      <c r="D71" s="134" t="s">
        <v>304</v>
      </c>
      <c r="E71" s="293"/>
      <c r="F71" s="284"/>
      <c r="G71" s="284"/>
      <c r="H71" s="284"/>
      <c r="I71" s="263"/>
      <c r="J71" s="263"/>
      <c r="K71" s="263"/>
      <c r="L71" s="263"/>
      <c r="M71" s="263"/>
      <c r="N71" s="263"/>
      <c r="O71" s="287"/>
      <c r="P71" s="251"/>
      <c r="Q71" s="270"/>
      <c r="R71" s="270"/>
      <c r="S71" s="322"/>
      <c r="V71" s="257"/>
    </row>
    <row r="72" spans="1:26" ht="52" x14ac:dyDescent="0.6">
      <c r="A72" s="290"/>
      <c r="B72" s="260"/>
      <c r="C72" s="140" t="s">
        <v>389</v>
      </c>
      <c r="D72" s="134" t="s">
        <v>304</v>
      </c>
      <c r="E72" s="293"/>
      <c r="F72" s="284"/>
      <c r="G72" s="284"/>
      <c r="H72" s="284"/>
      <c r="I72" s="263"/>
      <c r="J72" s="263"/>
      <c r="K72" s="263"/>
      <c r="L72" s="263"/>
      <c r="M72" s="263"/>
      <c r="N72" s="263"/>
      <c r="O72" s="287"/>
      <c r="P72" s="251"/>
      <c r="Q72" s="270"/>
      <c r="R72" s="270"/>
      <c r="S72" s="322"/>
      <c r="V72" s="257"/>
    </row>
    <row r="73" spans="1:26" x14ac:dyDescent="0.6">
      <c r="A73" s="290"/>
      <c r="B73" s="260"/>
      <c r="C73" s="140" t="s">
        <v>390</v>
      </c>
      <c r="D73" s="134" t="s">
        <v>304</v>
      </c>
      <c r="E73" s="293"/>
      <c r="F73" s="284"/>
      <c r="G73" s="284"/>
      <c r="H73" s="284"/>
      <c r="I73" s="263"/>
      <c r="J73" s="263"/>
      <c r="K73" s="263"/>
      <c r="L73" s="263"/>
      <c r="M73" s="263"/>
      <c r="N73" s="263"/>
      <c r="O73" s="287"/>
      <c r="P73" s="251"/>
      <c r="Q73" s="270"/>
      <c r="R73" s="270"/>
      <c r="S73" s="322"/>
      <c r="V73" s="257"/>
    </row>
    <row r="74" spans="1:26" x14ac:dyDescent="0.6">
      <c r="A74" s="290"/>
      <c r="B74" s="260"/>
      <c r="C74" s="140" t="s">
        <v>391</v>
      </c>
      <c r="D74" s="134" t="s">
        <v>304</v>
      </c>
      <c r="E74" s="293"/>
      <c r="F74" s="284"/>
      <c r="G74" s="284"/>
      <c r="H74" s="284"/>
      <c r="I74" s="263"/>
      <c r="J74" s="263"/>
      <c r="K74" s="263"/>
      <c r="L74" s="263"/>
      <c r="M74" s="263"/>
      <c r="N74" s="263"/>
      <c r="O74" s="287"/>
      <c r="P74" s="251"/>
      <c r="Q74" s="270"/>
      <c r="R74" s="270"/>
      <c r="S74" s="322"/>
      <c r="V74" s="257"/>
    </row>
    <row r="75" spans="1:26" ht="52.5" thickBot="1" x14ac:dyDescent="0.65">
      <c r="A75" s="291"/>
      <c r="B75" s="261"/>
      <c r="C75" s="141" t="s">
        <v>392</v>
      </c>
      <c r="D75" s="134" t="s">
        <v>304</v>
      </c>
      <c r="E75" s="294"/>
      <c r="F75" s="285"/>
      <c r="G75" s="285"/>
      <c r="H75" s="285"/>
      <c r="I75" s="279"/>
      <c r="J75" s="279"/>
      <c r="K75" s="279"/>
      <c r="L75" s="279"/>
      <c r="M75" s="279"/>
      <c r="N75" s="279"/>
      <c r="O75" s="288"/>
      <c r="P75" s="268"/>
      <c r="Q75" s="271"/>
      <c r="R75" s="271"/>
      <c r="S75" s="322"/>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394</v>
      </c>
      <c r="P76" s="250" t="s">
        <v>304</v>
      </c>
      <c r="Q76" s="253"/>
      <c r="R76" s="253" t="s">
        <v>395</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42.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62" t="s">
        <v>306</v>
      </c>
      <c r="J81" s="262" t="s">
        <v>307</v>
      </c>
      <c r="K81" s="262" t="s">
        <v>346</v>
      </c>
      <c r="L81" s="262" t="s">
        <v>309</v>
      </c>
      <c r="M81" s="262" t="s">
        <v>310</v>
      </c>
      <c r="N81" s="262" t="s">
        <v>279</v>
      </c>
      <c r="O81" s="265" t="s">
        <v>401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66"/>
      <c r="P82" s="251"/>
      <c r="Q82" s="270"/>
      <c r="R82" s="270"/>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70"/>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70"/>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70"/>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70"/>
      <c r="S86" s="323"/>
      <c r="V86" s="257"/>
    </row>
    <row r="87" spans="1:26" ht="52.5" thickBot="1" x14ac:dyDescent="0.65">
      <c r="A87" s="280"/>
      <c r="B87" s="261"/>
      <c r="C87" s="145" t="s">
        <v>407</v>
      </c>
      <c r="D87" s="134" t="s">
        <v>304</v>
      </c>
      <c r="E87" s="278"/>
      <c r="F87" s="261"/>
      <c r="G87" s="261"/>
      <c r="H87" s="261"/>
      <c r="I87" s="279"/>
      <c r="J87" s="279"/>
      <c r="K87" s="279"/>
      <c r="L87" s="279"/>
      <c r="M87" s="279"/>
      <c r="N87" s="279"/>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49.6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j4elwFfgp2y84PCBJdU0UESiL21eTCuaIDr4g5h/Pr60FJ5X10uacVuupgatsn5tgq+EGtOlBM4Pvn06Qc1cFw==" saltValue="HNowwekaWzSy+XIC/SV6kg==" spinCount="100000" sheet="1" objects="1" scenarios="1"/>
  <autoFilter ref="A11:Q91" xr:uid="{D2C47CAF-421C-4D58-AA7A-22430CCF83D7}"/>
  <mergeCells count="262">
    <mergeCell ref="S69:S75"/>
    <mergeCell ref="S76:S80"/>
    <mergeCell ref="S81:S87"/>
    <mergeCell ref="S88:S91"/>
    <mergeCell ref="S12:S21"/>
    <mergeCell ref="S22:S23"/>
    <mergeCell ref="S24:S31"/>
    <mergeCell ref="S32:S39"/>
    <mergeCell ref="S40:S45"/>
    <mergeCell ref="S46:S50"/>
    <mergeCell ref="S53:S57"/>
    <mergeCell ref="S58:S60"/>
    <mergeCell ref="S61:S68"/>
    <mergeCell ref="S51:S52"/>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O69:O75"/>
    <mergeCell ref="P69:P75"/>
    <mergeCell ref="Q69:Q75"/>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P76:P80"/>
    <mergeCell ref="Q76:Q80"/>
    <mergeCell ref="R76:R80"/>
    <mergeCell ref="V76:V80"/>
    <mergeCell ref="H76:H80"/>
    <mergeCell ref="I76:I80"/>
    <mergeCell ref="J76:J80"/>
    <mergeCell ref="K76:K80"/>
    <mergeCell ref="L76:L80"/>
    <mergeCell ref="M76:M80"/>
    <mergeCell ref="O81:O87"/>
    <mergeCell ref="P81:P87"/>
    <mergeCell ref="Q81:Q87"/>
    <mergeCell ref="R81:R87"/>
    <mergeCell ref="V81:V87"/>
    <mergeCell ref="A88:A91"/>
    <mergeCell ref="B88:B91"/>
    <mergeCell ref="E88:E91"/>
    <mergeCell ref="F88:F91"/>
    <mergeCell ref="G88:G91"/>
    <mergeCell ref="I81:I87"/>
    <mergeCell ref="J81:J87"/>
    <mergeCell ref="K81:K87"/>
    <mergeCell ref="L81:L87"/>
    <mergeCell ref="M81:M87"/>
    <mergeCell ref="N81:N87"/>
    <mergeCell ref="A81:A87"/>
    <mergeCell ref="B81:B87"/>
    <mergeCell ref="E81:E87"/>
    <mergeCell ref="F81:F87"/>
    <mergeCell ref="G81:G87"/>
    <mergeCell ref="H81:H87"/>
    <mergeCell ref="N88:N91"/>
    <mergeCell ref="O88:O91"/>
    <mergeCell ref="P88:P91"/>
    <mergeCell ref="Q88:Q91"/>
    <mergeCell ref="R88:R91"/>
    <mergeCell ref="V88:V91"/>
    <mergeCell ref="H88:H91"/>
    <mergeCell ref="I88:I91"/>
    <mergeCell ref="J88:J91"/>
    <mergeCell ref="K88:K91"/>
    <mergeCell ref="L88:L91"/>
    <mergeCell ref="M88:M91"/>
  </mergeCells>
  <conditionalFormatting sqref="C12:D91">
    <cfRule type="expression" dxfId="3472" priority="1">
      <formula>$D12="No"</formula>
    </cfRule>
  </conditionalFormatting>
  <conditionalFormatting sqref="F12:F91">
    <cfRule type="cellIs" dxfId="3471" priority="4" operator="greaterThan">
      <formula>0</formula>
    </cfRule>
  </conditionalFormatting>
  <conditionalFormatting sqref="G12:G91">
    <cfRule type="cellIs" dxfId="3470" priority="3" operator="greaterThan">
      <formula>0</formula>
    </cfRule>
  </conditionalFormatting>
  <conditionalFormatting sqref="H12:H91">
    <cfRule type="cellIs" dxfId="3469" priority="2" operator="greaterThan">
      <formula>0</formula>
    </cfRule>
  </conditionalFormatting>
  <conditionalFormatting sqref="N12">
    <cfRule type="cellIs" dxfId="3468" priority="31" operator="equal">
      <formula>"Minor Positive"</formula>
    </cfRule>
    <cfRule type="cellIs" dxfId="3467" priority="33" operator="equal">
      <formula>"Neutral"</formula>
    </cfRule>
    <cfRule type="cellIs" dxfId="3466" priority="32" operator="equal">
      <formula>"Significant Positive"</formula>
    </cfRule>
    <cfRule type="cellIs" dxfId="3465" priority="29" operator="equal">
      <formula>"Minor Negative"</formula>
    </cfRule>
    <cfRule type="cellIs" dxfId="3464" priority="30" operator="equal">
      <formula>"Significant Negative"</formula>
    </cfRule>
  </conditionalFormatting>
  <conditionalFormatting sqref="N22">
    <cfRule type="cellIs" dxfId="3463" priority="134" operator="equal">
      <formula>"Significant Positive"</formula>
    </cfRule>
    <cfRule type="cellIs" dxfId="3462" priority="129" operator="equal">
      <formula>"Significant Negative"</formula>
    </cfRule>
    <cfRule type="cellIs" dxfId="3461" priority="130" operator="equal">
      <formula>"Minor Negative"</formula>
    </cfRule>
    <cfRule type="cellIs" dxfId="3460" priority="131" operator="equal">
      <formula>"Uncertain"</formula>
    </cfRule>
    <cfRule type="cellIs" dxfId="3459" priority="132" operator="equal">
      <formula>"Neutral"</formula>
    </cfRule>
    <cfRule type="cellIs" dxfId="3458" priority="133" operator="equal">
      <formula>"Minor Positive"</formula>
    </cfRule>
  </conditionalFormatting>
  <conditionalFormatting sqref="N24">
    <cfRule type="cellIs" dxfId="3457" priority="126" operator="equal">
      <formula>"Neutral"</formula>
    </cfRule>
    <cfRule type="cellIs" dxfId="3456" priority="125" operator="equal">
      <formula>"Uncertain"</formula>
    </cfRule>
    <cfRule type="cellIs" dxfId="3455" priority="124" operator="equal">
      <formula>"Minor Negative"</formula>
    </cfRule>
    <cfRule type="cellIs" dxfId="3454" priority="127" operator="equal">
      <formula>"Minor Positive"</formula>
    </cfRule>
    <cfRule type="cellIs" dxfId="3453" priority="123" operator="equal">
      <formula>"Significant Negative"</formula>
    </cfRule>
    <cfRule type="cellIs" dxfId="3452" priority="128" operator="equal">
      <formula>"Significant Positive"</formula>
    </cfRule>
  </conditionalFormatting>
  <conditionalFormatting sqref="N32">
    <cfRule type="cellIs" dxfId="3451" priority="122" operator="equal">
      <formula>"Significant Positive"</formula>
    </cfRule>
    <cfRule type="cellIs" dxfId="3450" priority="121" operator="equal">
      <formula>"Minor Positive"</formula>
    </cfRule>
    <cfRule type="cellIs" dxfId="3449" priority="119" operator="equal">
      <formula>"Uncertain"</formula>
    </cfRule>
    <cfRule type="cellIs" dxfId="3448" priority="118" operator="equal">
      <formula>"Minor Negative"</formula>
    </cfRule>
    <cfRule type="cellIs" dxfId="3447" priority="117" operator="equal">
      <formula>"Significant Negative"</formula>
    </cfRule>
    <cfRule type="cellIs" dxfId="3446" priority="120" operator="equal">
      <formula>"Neutral"</formula>
    </cfRule>
  </conditionalFormatting>
  <conditionalFormatting sqref="N40">
    <cfRule type="cellIs" dxfId="3445" priority="39" operator="equal">
      <formula>"Significant Positive"</formula>
    </cfRule>
    <cfRule type="cellIs" dxfId="3444" priority="34" operator="equal">
      <formula>"Significant Negative"</formula>
    </cfRule>
    <cfRule type="cellIs" dxfId="3443" priority="35" operator="equal">
      <formula>"Minor Negative"</formula>
    </cfRule>
    <cfRule type="cellIs" dxfId="3442" priority="36" operator="equal">
      <formula>"Uncertain"</formula>
    </cfRule>
    <cfRule type="cellIs" dxfId="3441" priority="37" operator="equal">
      <formula>"Neutral"</formula>
    </cfRule>
    <cfRule type="cellIs" dxfId="3440" priority="38" operator="equal">
      <formula>"Minor Positive"</formula>
    </cfRule>
  </conditionalFormatting>
  <conditionalFormatting sqref="N46">
    <cfRule type="cellIs" dxfId="3439" priority="77" operator="equal">
      <formula>"Minor Positive"</formula>
    </cfRule>
    <cfRule type="cellIs" dxfId="3438" priority="76" operator="equal">
      <formula>"Neutral"</formula>
    </cfRule>
    <cfRule type="cellIs" dxfId="3437" priority="73" operator="equal">
      <formula>"Significant Negative"</formula>
    </cfRule>
    <cfRule type="cellIs" dxfId="3436" priority="75" operator="equal">
      <formula>"Uncertain"</formula>
    </cfRule>
    <cfRule type="cellIs" dxfId="3435" priority="74" operator="equal">
      <formula>"Minor Negative"</formula>
    </cfRule>
    <cfRule type="cellIs" dxfId="3434" priority="78" operator="equal">
      <formula>"Significant Positive"</formula>
    </cfRule>
  </conditionalFormatting>
  <conditionalFormatting sqref="N51">
    <cfRule type="cellIs" dxfId="3433" priority="40" operator="equal">
      <formula>"Significant Negative"</formula>
    </cfRule>
    <cfRule type="cellIs" dxfId="3432" priority="45" operator="equal">
      <formula>"Significant Positive"</formula>
    </cfRule>
    <cfRule type="cellIs" dxfId="3431" priority="42" operator="equal">
      <formula>"Uncertain"</formula>
    </cfRule>
    <cfRule type="cellIs" dxfId="3430" priority="41" operator="equal">
      <formula>"Minor Negative"</formula>
    </cfRule>
    <cfRule type="cellIs" dxfId="3429" priority="43" operator="equal">
      <formula>"Neutral"</formula>
    </cfRule>
    <cfRule type="cellIs" dxfId="3428" priority="44" operator="equal">
      <formula>"Minor Positive"</formula>
    </cfRule>
  </conditionalFormatting>
  <conditionalFormatting sqref="N53">
    <cfRule type="cellIs" dxfId="3427" priority="94" operator="equal">
      <formula>"Minor Negative"</formula>
    </cfRule>
    <cfRule type="cellIs" dxfId="3426" priority="96" operator="equal">
      <formula>"Neutral"</formula>
    </cfRule>
    <cfRule type="cellIs" dxfId="3425" priority="97" operator="equal">
      <formula>"Minor Positive"</formula>
    </cfRule>
    <cfRule type="cellIs" dxfId="3424" priority="93" operator="equal">
      <formula>"Significant Negative"</formula>
    </cfRule>
    <cfRule type="cellIs" dxfId="3423" priority="95" operator="equal">
      <formula>"Uncertain"</formula>
    </cfRule>
    <cfRule type="cellIs" dxfId="3422" priority="98" operator="equal">
      <formula>"Significant Positive"</formula>
    </cfRule>
  </conditionalFormatting>
  <conditionalFormatting sqref="N58">
    <cfRule type="cellIs" dxfId="3421" priority="14" operator="equal">
      <formula>"Neutral"</formula>
    </cfRule>
    <cfRule type="cellIs" dxfId="3420" priority="16" operator="equal">
      <formula>"Significant Positive"</formula>
    </cfRule>
    <cfRule type="cellIs" dxfId="3419" priority="15" operator="equal">
      <formula>"Minor Positive"</formula>
    </cfRule>
    <cfRule type="cellIs" dxfId="3418" priority="13" operator="equal">
      <formula>"Uncertain"</formula>
    </cfRule>
    <cfRule type="cellIs" dxfId="3417" priority="12" operator="equal">
      <formula>"Minor Negative"</formula>
    </cfRule>
    <cfRule type="cellIs" dxfId="3416" priority="11" operator="equal">
      <formula>"Significant Negative"</formula>
    </cfRule>
  </conditionalFormatting>
  <conditionalFormatting sqref="N61">
    <cfRule type="cellIs" dxfId="3415" priority="54" operator="equal">
      <formula>"Uncertain"</formula>
    </cfRule>
    <cfRule type="cellIs" dxfId="3414" priority="55" operator="equal">
      <formula>"Neutral"</formula>
    </cfRule>
    <cfRule type="cellIs" dxfId="3413" priority="56" operator="equal">
      <formula>"Minor Positive"</formula>
    </cfRule>
    <cfRule type="cellIs" dxfId="3412" priority="57" operator="equal">
      <formula>"Significant Positive"</formula>
    </cfRule>
    <cfRule type="cellIs" dxfId="3411" priority="52" operator="equal">
      <formula>"Significant Negative"</formula>
    </cfRule>
    <cfRule type="cellIs" dxfId="3410" priority="53" operator="equal">
      <formula>"Minor Negative"</formula>
    </cfRule>
  </conditionalFormatting>
  <conditionalFormatting sqref="N69">
    <cfRule type="cellIs" dxfId="3409" priority="21" operator="equal">
      <formula>"Minor Positive"</formula>
    </cfRule>
    <cfRule type="cellIs" dxfId="3408" priority="20" operator="equal">
      <formula>"Neutral"</formula>
    </cfRule>
    <cfRule type="cellIs" dxfId="3407" priority="19" operator="equal">
      <formula>"Uncertain"</formula>
    </cfRule>
    <cfRule type="cellIs" dxfId="3406" priority="18" operator="equal">
      <formula>"Minor Negative"</formula>
    </cfRule>
    <cfRule type="cellIs" dxfId="3405" priority="17" operator="equal">
      <formula>"Significant Negative"</formula>
    </cfRule>
    <cfRule type="cellIs" dxfId="3404" priority="22" operator="equal">
      <formula>"Significant Positive"</formula>
    </cfRule>
  </conditionalFormatting>
  <conditionalFormatting sqref="N76">
    <cfRule type="cellIs" dxfId="3403" priority="62" operator="equal">
      <formula>"Minor Positive"</formula>
    </cfRule>
    <cfRule type="cellIs" dxfId="3402" priority="63" operator="equal">
      <formula>"Significant Positive"</formula>
    </cfRule>
    <cfRule type="cellIs" dxfId="3401" priority="61" operator="equal">
      <formula>"Neutral"</formula>
    </cfRule>
    <cfRule type="cellIs" dxfId="3400" priority="60" operator="equal">
      <formula>"Uncertain"</formula>
    </cfRule>
    <cfRule type="cellIs" dxfId="3399" priority="59" operator="equal">
      <formula>"Minor Negative"</formula>
    </cfRule>
    <cfRule type="cellIs" dxfId="3398" priority="58" operator="equal">
      <formula>"Significant Negative"</formula>
    </cfRule>
  </conditionalFormatting>
  <conditionalFormatting sqref="N81">
    <cfRule type="cellIs" dxfId="3397" priority="152" operator="equal">
      <formula>"Significant Positive"</formula>
    </cfRule>
    <cfRule type="cellIs" dxfId="3396" priority="147" operator="equal">
      <formula>"Significant Negative"</formula>
    </cfRule>
    <cfRule type="cellIs" dxfId="3395" priority="148" operator="equal">
      <formula>"Minor Negative"</formula>
    </cfRule>
    <cfRule type="cellIs" dxfId="3394" priority="149" operator="equal">
      <formula>"Uncertain"</formula>
    </cfRule>
    <cfRule type="cellIs" dxfId="3393" priority="150" operator="equal">
      <formula>"Neutral"</formula>
    </cfRule>
    <cfRule type="cellIs" dxfId="3392" priority="151" operator="equal">
      <formula>"Minor Positive"</formula>
    </cfRule>
  </conditionalFormatting>
  <conditionalFormatting sqref="N88">
    <cfRule type="cellIs" dxfId="3391" priority="141" operator="equal">
      <formula>"Significant Negative"</formula>
    </cfRule>
    <cfRule type="cellIs" dxfId="3390" priority="143" operator="equal">
      <formula>"Uncertain"</formula>
    </cfRule>
    <cfRule type="cellIs" dxfId="3389" priority="144" operator="equal">
      <formula>"Neutral"</formula>
    </cfRule>
    <cfRule type="cellIs" dxfId="3388" priority="145" operator="equal">
      <formula>"Minor Positive"</formula>
    </cfRule>
    <cfRule type="cellIs" dxfId="3387" priority="146" operator="equal">
      <formula>"Significant Positive"</formula>
    </cfRule>
    <cfRule type="cellIs" dxfId="3386" priority="142" operator="equal">
      <formula>"Minor Negative"</formula>
    </cfRule>
  </conditionalFormatting>
  <dataValidations count="9">
    <dataValidation type="list" allowBlank="1" showInputMessage="1" showErrorMessage="1" sqref="I12:I91" xr:uid="{0C0FDCC1-9EC6-493D-A712-A8FCCC10DEE8}">
      <formula1>"Direct,Indirect,N/A"</formula1>
    </dataValidation>
    <dataValidation type="list" allowBlank="1" showInputMessage="1" showErrorMessage="1" sqref="J12 J22:J91" xr:uid="{58843014-B277-438A-A242-4248DEA498B8}">
      <formula1>"Low,Medium,High,N/A"</formula1>
    </dataValidation>
    <dataValidation type="list" allowBlank="1" showInputMessage="1" showErrorMessage="1" sqref="K12 K22:K91" xr:uid="{C2AA5699-F06F-4645-925A-114C2F426E76}">
      <formula1>"Short(&lt;5yrs),Short/Medium,Medium(10yrs),Medium/Long,Long(20+yrs),N/A"</formula1>
    </dataValidation>
    <dataValidation type="list" allowBlank="1" showInputMessage="1" showErrorMessage="1" sqref="L12 L22:L91" xr:uid="{99305431-B261-4491-B1F5-07FD8DC62264}">
      <formula1>"Localised,District-wide,Regional,National,N/A"</formula1>
    </dataValidation>
    <dataValidation type="list" allowBlank="1" showInputMessage="1" showErrorMessage="1" sqref="N12 N88:N91 N22:N80" xr:uid="{9DC5D982-E4DE-44D0-814A-67468750CE37}">
      <formula1>"Significant Positive,Minor Positive,Neutral,Uncertain,Minor Negative,Significant Negative"</formula1>
    </dataValidation>
    <dataValidation type="list" allowBlank="1" showInputMessage="1" showErrorMessage="1" sqref="M12:M91" xr:uid="{5D5CF542-849F-441F-9149-24B2C16D9344}">
      <formula1>"Permanent/Irreversible,Permanant/Reversible,Temporary/Irreversible,Temporary/Reversible,N/A"</formula1>
    </dataValidation>
    <dataValidation type="list" allowBlank="1" showInputMessage="1" showErrorMessage="1" sqref="N81:N87" xr:uid="{D337E14A-2D2E-47BA-A2F8-D9D77A60ED73}">
      <formula1>"Significant Positive,Minor Positive,Neitral,Uncertain,Minor Negative, Significant Negative"</formula1>
    </dataValidation>
    <dataValidation type="list" allowBlank="1" showInputMessage="1" showErrorMessage="1" sqref="P81:P91 P53:P57 P61:P75" xr:uid="{9BFFAC6F-1316-4098-A8C9-3819235522D3}">
      <formula1>"Yes,No"</formula1>
    </dataValidation>
    <dataValidation type="list" allowBlank="1" showInputMessage="1" showErrorMessage="1" sqref="D12:D91" xr:uid="{F47F633E-6067-4314-841C-EFF217756141}">
      <formula1>"Yes, No"</formula1>
    </dataValidation>
  </dataValidations>
  <pageMargins left="0.7" right="0.7" top="0.75" bottom="0.75" header="0.3" footer="0.3"/>
  <pageSetup paperSize="9" scale="23" fitToHeight="0" orientation="landscape" horizontalDpi="4294967293" vertic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EEF5-B861-46D9-95EA-3229B09C4124}">
  <sheetPr codeName="Sheet13"/>
  <dimension ref="A1:AA94"/>
  <sheetViews>
    <sheetView showGridLines="0" zoomScale="40" zoomScaleNormal="40" workbookViewId="0">
      <selection activeCell="K3" sqref="K3"/>
    </sheetView>
  </sheetViews>
  <sheetFormatPr defaultColWidth="8.54296875" defaultRowHeight="26" x14ac:dyDescent="0.6"/>
  <cols>
    <col min="1" max="1" width="46.1796875" style="113" customWidth="1"/>
    <col min="2" max="2" width="9.453125" style="113" hidden="1" customWidth="1"/>
    <col min="3" max="3" width="103.81640625" style="113" customWidth="1"/>
    <col min="4" max="4" width="24.453125" style="113" customWidth="1"/>
    <col min="5" max="5" width="20" style="113" bestFit="1" customWidth="1"/>
    <col min="6" max="8" width="7.453125" style="113" bestFit="1" customWidth="1"/>
    <col min="9" max="9" width="17.453125" style="113" bestFit="1" customWidth="1"/>
    <col min="10" max="10" width="18.54296875" style="113" bestFit="1" customWidth="1"/>
    <col min="11" max="11" width="22.81640625" style="113" bestFit="1" customWidth="1"/>
    <col min="12" max="12" width="16.1796875" style="113" bestFit="1" customWidth="1"/>
    <col min="13" max="13" width="37.1796875" style="113" bestFit="1" customWidth="1"/>
    <col min="14" max="14" width="20.1796875" style="113" bestFit="1" customWidth="1"/>
    <col min="15" max="15" width="88.453125" style="113" customWidth="1"/>
    <col min="16" max="16" width="16.54296875" style="113" customWidth="1"/>
    <col min="17" max="17" width="40.1796875" style="113" customWidth="1"/>
    <col min="18" max="18" width="51.81640625" style="113" customWidth="1"/>
    <col min="19" max="19" width="35" style="117" hidden="1" customWidth="1"/>
    <col min="20" max="20" width="8.1796875" style="113" hidden="1" customWidth="1"/>
    <col min="21" max="21" width="8.54296875" style="113" hidden="1" customWidth="1"/>
    <col min="22" max="22" width="20.54296875" style="113" hidden="1" customWidth="1"/>
    <col min="23" max="23" width="12.54296875" style="113" hidden="1" customWidth="1"/>
    <col min="24" max="24" width="21" style="113" hidden="1" customWidth="1"/>
    <col min="25" max="25" width="12.54296875" style="113" hidden="1" customWidth="1"/>
    <col min="26" max="26" width="8.54296875" style="113" hidden="1" customWidth="1"/>
    <col min="27" max="27" width="8.54296875" style="113" customWidth="1"/>
    <col min="28" max="16384" width="8.54296875" style="113"/>
  </cols>
  <sheetData>
    <row r="1" spans="1:26" x14ac:dyDescent="0.6">
      <c r="A1" s="112" t="s">
        <v>30</v>
      </c>
      <c r="C1" s="317" t="s">
        <v>174</v>
      </c>
      <c r="D1" s="317"/>
      <c r="E1" s="114"/>
      <c r="F1" s="114"/>
      <c r="G1" s="114"/>
      <c r="H1" s="114"/>
      <c r="I1" s="115"/>
      <c r="J1" s="115"/>
      <c r="K1" s="115"/>
      <c r="M1" s="116"/>
      <c r="N1" s="116"/>
      <c r="O1" s="116"/>
    </row>
    <row r="2" spans="1:26" x14ac:dyDescent="0.6">
      <c r="A2" s="112" t="s">
        <v>31</v>
      </c>
      <c r="B2" s="118"/>
      <c r="C2" s="266" t="s">
        <v>414</v>
      </c>
      <c r="D2" s="266"/>
      <c r="E2" s="119"/>
      <c r="F2" s="119"/>
      <c r="G2" s="119"/>
      <c r="H2" s="119"/>
      <c r="M2" s="120"/>
      <c r="N2" s="120"/>
      <c r="O2" s="120"/>
    </row>
    <row r="3" spans="1:26" x14ac:dyDescent="0.6">
      <c r="A3" s="121" t="s">
        <v>32</v>
      </c>
      <c r="B3" s="122"/>
      <c r="C3" s="267" t="s">
        <v>415</v>
      </c>
      <c r="D3" s="267"/>
      <c r="E3" s="119"/>
      <c r="F3" s="119"/>
      <c r="G3" s="119"/>
      <c r="H3" s="119"/>
      <c r="M3" s="120"/>
      <c r="N3" s="120"/>
      <c r="O3" s="120"/>
    </row>
    <row r="4" spans="1:26" ht="32.15" customHeight="1" x14ac:dyDescent="0.6">
      <c r="A4" s="123" t="s">
        <v>33</v>
      </c>
      <c r="B4" s="124"/>
      <c r="C4" s="318" t="s">
        <v>416</v>
      </c>
      <c r="D4" s="318"/>
      <c r="E4" s="125"/>
      <c r="F4" s="125"/>
      <c r="G4" s="125"/>
      <c r="H4" s="125"/>
      <c r="M4" s="120"/>
      <c r="N4" s="120"/>
      <c r="O4" s="120"/>
    </row>
    <row r="5" spans="1:26" x14ac:dyDescent="0.6">
      <c r="A5" s="121" t="s">
        <v>34</v>
      </c>
      <c r="B5" s="124"/>
      <c r="C5" s="319">
        <v>1.1000000000000001</v>
      </c>
      <c r="D5" s="320"/>
      <c r="E5" s="125"/>
      <c r="F5" s="125"/>
      <c r="G5" s="125"/>
      <c r="H5" s="125"/>
      <c r="M5" s="120"/>
      <c r="N5" s="120"/>
      <c r="O5" s="120"/>
    </row>
    <row r="6" spans="1:26" ht="116.15" customHeight="1" x14ac:dyDescent="0.6">
      <c r="A6" s="121" t="s">
        <v>35</v>
      </c>
      <c r="B6" s="124"/>
      <c r="C6" s="319" t="s">
        <v>417</v>
      </c>
      <c r="D6" s="320"/>
      <c r="E6" s="125"/>
      <c r="F6" s="125"/>
      <c r="G6" s="125"/>
      <c r="H6" s="125"/>
      <c r="M6" s="120"/>
      <c r="N6" s="120"/>
      <c r="O6" s="120"/>
    </row>
    <row r="7" spans="1:26" x14ac:dyDescent="0.6">
      <c r="A7" s="121" t="s">
        <v>36</v>
      </c>
      <c r="B7" s="124"/>
      <c r="C7" s="319" t="s">
        <v>291</v>
      </c>
      <c r="D7" s="320"/>
      <c r="E7" s="125"/>
      <c r="F7" s="125"/>
      <c r="G7" s="125"/>
      <c r="H7" s="125"/>
      <c r="M7" s="120"/>
      <c r="N7" s="120"/>
      <c r="O7" s="120"/>
    </row>
    <row r="8" spans="1:26" x14ac:dyDescent="0.6">
      <c r="A8" s="121" t="s">
        <v>37</v>
      </c>
      <c r="B8" s="124"/>
      <c r="C8" s="319" t="s">
        <v>418</v>
      </c>
      <c r="D8" s="320"/>
      <c r="E8" s="125"/>
      <c r="F8" s="125"/>
      <c r="G8" s="125"/>
      <c r="H8" s="125"/>
      <c r="M8" s="120"/>
      <c r="N8" s="120"/>
      <c r="O8" s="120"/>
    </row>
    <row r="10" spans="1:26" x14ac:dyDescent="0.6">
      <c r="A10" s="321" t="s">
        <v>293</v>
      </c>
      <c r="B10" s="321"/>
      <c r="C10" s="321"/>
      <c r="D10" s="126"/>
      <c r="E10" s="127"/>
      <c r="F10" s="127"/>
      <c r="G10" s="127"/>
      <c r="H10" s="127"/>
      <c r="I10" s="313" t="s">
        <v>294</v>
      </c>
      <c r="J10" s="313"/>
      <c r="K10" s="313"/>
      <c r="L10" s="313"/>
      <c r="M10" s="313"/>
      <c r="N10" s="313"/>
      <c r="O10" s="313"/>
      <c r="P10" s="313"/>
      <c r="Q10" s="313"/>
      <c r="R10" s="313"/>
    </row>
    <row r="11" spans="1:26" ht="130.5" thickBot="1" x14ac:dyDescent="0.65">
      <c r="A11" s="128" t="s">
        <v>295</v>
      </c>
      <c r="B11" s="128" t="s">
        <v>296</v>
      </c>
      <c r="C11" s="128" t="s">
        <v>297</v>
      </c>
      <c r="D11" s="128" t="s">
        <v>298</v>
      </c>
      <c r="E11" s="129" t="s">
        <v>299</v>
      </c>
      <c r="F11" s="129" t="s">
        <v>44</v>
      </c>
      <c r="G11" s="129" t="s">
        <v>45</v>
      </c>
      <c r="H11" s="129" t="s">
        <v>46</v>
      </c>
      <c r="I11" s="128" t="s">
        <v>47</v>
      </c>
      <c r="J11" s="128" t="s">
        <v>48</v>
      </c>
      <c r="K11" s="128" t="s">
        <v>49</v>
      </c>
      <c r="L11" s="128" t="s">
        <v>50</v>
      </c>
      <c r="M11" s="128" t="s">
        <v>51</v>
      </c>
      <c r="N11" s="128" t="s">
        <v>52</v>
      </c>
      <c r="O11" s="128" t="s">
        <v>53</v>
      </c>
      <c r="P11" s="128" t="s">
        <v>54</v>
      </c>
      <c r="Q11" s="128" t="s">
        <v>55</v>
      </c>
      <c r="R11" s="130" t="s">
        <v>300</v>
      </c>
      <c r="S11" s="131" t="s">
        <v>301</v>
      </c>
      <c r="V11" s="132" t="s">
        <v>302</v>
      </c>
    </row>
    <row r="12" spans="1:26" ht="78" x14ac:dyDescent="0.6">
      <c r="A12" s="289" t="s">
        <v>76</v>
      </c>
      <c r="B12" s="314" t="s">
        <v>114</v>
      </c>
      <c r="C12" s="133" t="s">
        <v>303</v>
      </c>
      <c r="D12" s="133" t="s">
        <v>305</v>
      </c>
      <c r="E12" s="293" t="s">
        <v>305</v>
      </c>
      <c r="F12" s="284">
        <f ca="1">COUNTIFS(INDIRECT("RAG!$C$"&amp;$V12&amp;":$BB$"&amp;$V12),F$11,RAG!$C$3:$BB$3,$B12)</f>
        <v>0</v>
      </c>
      <c r="G12" s="306">
        <f ca="1">COUNTIFS(INDIRECT("RAG!$C$"&amp;$V12&amp;":$BB$"&amp;$V12),G$11,RAG!$C$3:$BB$3,$B12)</f>
        <v>1</v>
      </c>
      <c r="H12" s="306">
        <f ca="1">COUNTIFS(INDIRECT("RAG!$C$"&amp;$V12&amp;":$BB$"&amp;$V12),H$11,RAG!$C$3:$BB$3,$B12)</f>
        <v>2</v>
      </c>
      <c r="I12" s="310" t="s">
        <v>306</v>
      </c>
      <c r="J12" s="310" t="s">
        <v>307</v>
      </c>
      <c r="K12" s="310" t="s">
        <v>308</v>
      </c>
      <c r="L12" s="310" t="s">
        <v>309</v>
      </c>
      <c r="M12" s="310" t="s">
        <v>310</v>
      </c>
      <c r="N12" s="279" t="s">
        <v>311</v>
      </c>
      <c r="O12" s="265" t="s">
        <v>419</v>
      </c>
      <c r="P12" s="304" t="s">
        <v>305</v>
      </c>
      <c r="Q12" s="269"/>
      <c r="R12" s="269"/>
      <c r="S12" s="323"/>
      <c r="V12" s="256">
        <f>MATCH(C1, RAG!$B$1:B$55, 0)</f>
        <v>7</v>
      </c>
      <c r="Z12" s="113" t="str">
        <f>IF(R12&gt;0,B12&amp;":"&amp;R12&amp;"
","")</f>
        <v/>
      </c>
    </row>
    <row r="13" spans="1:26" ht="52" x14ac:dyDescent="0.6">
      <c r="A13" s="290"/>
      <c r="B13" s="315"/>
      <c r="C13" s="134" t="s">
        <v>313</v>
      </c>
      <c r="D13" s="134" t="s">
        <v>304</v>
      </c>
      <c r="E13" s="293"/>
      <c r="F13" s="284"/>
      <c r="G13" s="284"/>
      <c r="H13" s="284"/>
      <c r="I13" s="311"/>
      <c r="J13" s="311"/>
      <c r="K13" s="311"/>
      <c r="L13" s="311"/>
      <c r="M13" s="311"/>
      <c r="N13" s="309"/>
      <c r="O13" s="266"/>
      <c r="P13" s="305"/>
      <c r="Q13" s="270"/>
      <c r="R13" s="270"/>
      <c r="S13" s="323"/>
      <c r="V13" s="257"/>
    </row>
    <row r="14" spans="1:26" x14ac:dyDescent="0.6">
      <c r="A14" s="290"/>
      <c r="B14" s="315"/>
      <c r="C14" s="134" t="s">
        <v>314</v>
      </c>
      <c r="D14" s="134" t="s">
        <v>304</v>
      </c>
      <c r="E14" s="293"/>
      <c r="F14" s="284"/>
      <c r="G14" s="284"/>
      <c r="H14" s="284"/>
      <c r="I14" s="311"/>
      <c r="J14" s="311"/>
      <c r="K14" s="311"/>
      <c r="L14" s="311"/>
      <c r="M14" s="311"/>
      <c r="N14" s="309"/>
      <c r="O14" s="266"/>
      <c r="P14" s="305"/>
      <c r="Q14" s="270"/>
      <c r="R14" s="270"/>
      <c r="S14" s="323"/>
      <c r="V14" s="257"/>
    </row>
    <row r="15" spans="1:26" ht="52" x14ac:dyDescent="0.6">
      <c r="A15" s="290"/>
      <c r="B15" s="315"/>
      <c r="C15" s="134" t="s">
        <v>315</v>
      </c>
      <c r="D15" s="134" t="s">
        <v>304</v>
      </c>
      <c r="E15" s="293"/>
      <c r="F15" s="284"/>
      <c r="G15" s="284"/>
      <c r="H15" s="284"/>
      <c r="I15" s="311"/>
      <c r="J15" s="311"/>
      <c r="K15" s="311"/>
      <c r="L15" s="311"/>
      <c r="M15" s="311"/>
      <c r="N15" s="309"/>
      <c r="O15" s="266"/>
      <c r="P15" s="305"/>
      <c r="Q15" s="270"/>
      <c r="R15" s="270"/>
      <c r="S15" s="323"/>
      <c r="V15" s="257"/>
    </row>
    <row r="16" spans="1:26" ht="52" x14ac:dyDescent="0.6">
      <c r="A16" s="290"/>
      <c r="B16" s="315"/>
      <c r="C16" s="134" t="s">
        <v>316</v>
      </c>
      <c r="D16" s="134" t="s">
        <v>305</v>
      </c>
      <c r="E16" s="293"/>
      <c r="F16" s="284"/>
      <c r="G16" s="284"/>
      <c r="H16" s="284"/>
      <c r="I16" s="311"/>
      <c r="J16" s="311"/>
      <c r="K16" s="311"/>
      <c r="L16" s="311"/>
      <c r="M16" s="311"/>
      <c r="N16" s="309"/>
      <c r="O16" s="266"/>
      <c r="P16" s="305"/>
      <c r="Q16" s="270"/>
      <c r="R16" s="270"/>
      <c r="S16" s="323"/>
      <c r="V16" s="257"/>
    </row>
    <row r="17" spans="1:26" x14ac:dyDescent="0.6">
      <c r="A17" s="290"/>
      <c r="B17" s="315"/>
      <c r="C17" s="134" t="s">
        <v>317</v>
      </c>
      <c r="D17" s="134" t="s">
        <v>305</v>
      </c>
      <c r="E17" s="293"/>
      <c r="F17" s="284"/>
      <c r="G17" s="284"/>
      <c r="H17" s="284"/>
      <c r="I17" s="311"/>
      <c r="J17" s="311"/>
      <c r="K17" s="311"/>
      <c r="L17" s="311"/>
      <c r="M17" s="311"/>
      <c r="N17" s="309"/>
      <c r="O17" s="266"/>
      <c r="P17" s="305"/>
      <c r="Q17" s="270"/>
      <c r="R17" s="270"/>
      <c r="S17" s="323"/>
      <c r="V17" s="257"/>
    </row>
    <row r="18" spans="1:26" ht="78" x14ac:dyDescent="0.6">
      <c r="A18" s="290"/>
      <c r="B18" s="315"/>
      <c r="C18" s="134" t="s">
        <v>318</v>
      </c>
      <c r="D18" s="134" t="s">
        <v>305</v>
      </c>
      <c r="E18" s="293"/>
      <c r="F18" s="284"/>
      <c r="G18" s="284"/>
      <c r="H18" s="284"/>
      <c r="I18" s="311"/>
      <c r="J18" s="311"/>
      <c r="K18" s="311"/>
      <c r="L18" s="311"/>
      <c r="M18" s="311"/>
      <c r="N18" s="309"/>
      <c r="O18" s="266"/>
      <c r="P18" s="305"/>
      <c r="Q18" s="270"/>
      <c r="R18" s="270"/>
      <c r="S18" s="323"/>
      <c r="V18" s="257"/>
    </row>
    <row r="19" spans="1:26" ht="52" x14ac:dyDescent="0.6">
      <c r="A19" s="290"/>
      <c r="B19" s="315"/>
      <c r="C19" s="134" t="s">
        <v>319</v>
      </c>
      <c r="D19" s="134" t="s">
        <v>304</v>
      </c>
      <c r="E19" s="293"/>
      <c r="F19" s="284"/>
      <c r="G19" s="284"/>
      <c r="H19" s="284"/>
      <c r="I19" s="311"/>
      <c r="J19" s="311"/>
      <c r="K19" s="311"/>
      <c r="L19" s="311"/>
      <c r="M19" s="311"/>
      <c r="N19" s="309"/>
      <c r="O19" s="266"/>
      <c r="P19" s="305"/>
      <c r="Q19" s="270"/>
      <c r="R19" s="270"/>
      <c r="S19" s="323"/>
      <c r="V19" s="257"/>
    </row>
    <row r="20" spans="1:26" ht="78" x14ac:dyDescent="0.6">
      <c r="A20" s="290"/>
      <c r="B20" s="315"/>
      <c r="C20" s="134" t="s">
        <v>320</v>
      </c>
      <c r="D20" s="134" t="s">
        <v>304</v>
      </c>
      <c r="E20" s="293"/>
      <c r="F20" s="284"/>
      <c r="G20" s="284"/>
      <c r="H20" s="284"/>
      <c r="I20" s="311"/>
      <c r="J20" s="311"/>
      <c r="K20" s="311"/>
      <c r="L20" s="311"/>
      <c r="M20" s="311"/>
      <c r="N20" s="309"/>
      <c r="O20" s="266"/>
      <c r="P20" s="305"/>
      <c r="Q20" s="270"/>
      <c r="R20" s="270"/>
      <c r="S20" s="323"/>
      <c r="V20" s="257"/>
    </row>
    <row r="21" spans="1:26" ht="52.5" thickBot="1" x14ac:dyDescent="0.65">
      <c r="A21" s="291"/>
      <c r="B21" s="316"/>
      <c r="C21" s="135" t="s">
        <v>321</v>
      </c>
      <c r="D21" s="134" t="s">
        <v>305</v>
      </c>
      <c r="E21" s="294"/>
      <c r="F21" s="285"/>
      <c r="G21" s="285"/>
      <c r="H21" s="285"/>
      <c r="I21" s="312"/>
      <c r="J21" s="312"/>
      <c r="K21" s="312"/>
      <c r="L21" s="312"/>
      <c r="M21" s="312"/>
      <c r="N21" s="308"/>
      <c r="O21" s="267"/>
      <c r="P21" s="306"/>
      <c r="Q21" s="271"/>
      <c r="R21" s="271"/>
      <c r="S21" s="323"/>
      <c r="V21" s="272"/>
    </row>
    <row r="22" spans="1:26" ht="52" x14ac:dyDescent="0.6">
      <c r="A22" s="273" t="s">
        <v>79</v>
      </c>
      <c r="B22" s="259" t="s">
        <v>115</v>
      </c>
      <c r="C22" s="133" t="s">
        <v>322</v>
      </c>
      <c r="D22" s="133" t="s">
        <v>305</v>
      </c>
      <c r="E22" s="292" t="s">
        <v>305</v>
      </c>
      <c r="F22" s="283">
        <f ca="1">COUNTIFS(INDIRECT("RAG!$C$"&amp;$V12&amp;":$BB$"&amp;$V12),F$11,RAG!$C$3:$BB$3,$B22)</f>
        <v>0</v>
      </c>
      <c r="G22" s="283">
        <f ca="1">COUNTIFS(INDIRECT("RAG!$C$"&amp;$V12&amp;":$BB$"&amp;$V12),G$11,RAG!$C$3:$BB$3,$B22)</f>
        <v>1</v>
      </c>
      <c r="H22" s="283">
        <f ca="1">COUNTIFS(INDIRECT("RAG!$C$"&amp;$V12&amp;":$BB$"&amp;$V12),H$11,RAG!$C$3:$BB$3,$B22)</f>
        <v>1</v>
      </c>
      <c r="I22" s="310" t="s">
        <v>306</v>
      </c>
      <c r="J22" s="307" t="s">
        <v>307</v>
      </c>
      <c r="K22" s="307" t="s">
        <v>323</v>
      </c>
      <c r="L22" s="307" t="s">
        <v>309</v>
      </c>
      <c r="M22" s="307" t="s">
        <v>310</v>
      </c>
      <c r="N22" s="262" t="s">
        <v>311</v>
      </c>
      <c r="O22" s="265" t="s">
        <v>420</v>
      </c>
      <c r="P22" s="304" t="s">
        <v>305</v>
      </c>
      <c r="Q22" s="269"/>
      <c r="R22" s="269"/>
      <c r="S22" s="323"/>
      <c r="V22" s="256"/>
      <c r="Z22" s="113" t="str">
        <f>IF(R22&gt;0,B22&amp;":"&amp;R22&amp;"
","")</f>
        <v/>
      </c>
    </row>
    <row r="23" spans="1:26" ht="297" customHeight="1" thickBot="1" x14ac:dyDescent="0.65">
      <c r="A23" s="280"/>
      <c r="B23" s="261"/>
      <c r="C23" s="135" t="s">
        <v>325</v>
      </c>
      <c r="D23" s="134" t="s">
        <v>304</v>
      </c>
      <c r="E23" s="294"/>
      <c r="F23" s="285"/>
      <c r="G23" s="285"/>
      <c r="H23" s="285"/>
      <c r="I23" s="311"/>
      <c r="J23" s="308"/>
      <c r="K23" s="308"/>
      <c r="L23" s="308"/>
      <c r="M23" s="308"/>
      <c r="N23" s="279"/>
      <c r="O23" s="267"/>
      <c r="P23" s="306"/>
      <c r="Q23" s="271"/>
      <c r="R23" s="271"/>
      <c r="S23" s="323"/>
      <c r="V23" s="272"/>
    </row>
    <row r="24" spans="1:26" ht="156" x14ac:dyDescent="0.6">
      <c r="A24" s="289" t="s">
        <v>81</v>
      </c>
      <c r="B24" s="259" t="s">
        <v>116</v>
      </c>
      <c r="C24" s="136" t="s">
        <v>326</v>
      </c>
      <c r="D24" s="133" t="s">
        <v>305</v>
      </c>
      <c r="E24" s="276" t="s">
        <v>305</v>
      </c>
      <c r="F24" s="259">
        <f ca="1">COUNTIFS(INDIRECT("RAG!$C$"&amp;$V12&amp;":$BB$"&amp;$V12),F$11,RAG!$C$3:$BB$3,$B24)</f>
        <v>0</v>
      </c>
      <c r="G24" s="259">
        <f ca="1">COUNTIFS(INDIRECT("RAG!$C$"&amp;$V12&amp;":$BB$"&amp;$V12),G$11,RAG!$C$3:$BB$3,$B24)</f>
        <v>0</v>
      </c>
      <c r="H24" s="259">
        <f ca="1">COUNTIFS(INDIRECT("RAG!$C$"&amp;$V12&amp;":$BB$"&amp;$V12),H$11,RAG!$C$3:$BB$3,$B24)</f>
        <v>6</v>
      </c>
      <c r="I24" s="307" t="s">
        <v>306</v>
      </c>
      <c r="J24" s="307" t="s">
        <v>307</v>
      </c>
      <c r="K24" s="307" t="s">
        <v>308</v>
      </c>
      <c r="L24" s="307" t="s">
        <v>309</v>
      </c>
      <c r="M24" s="307" t="s">
        <v>310</v>
      </c>
      <c r="N24" s="262" t="s">
        <v>311</v>
      </c>
      <c r="O24" s="265" t="s">
        <v>421</v>
      </c>
      <c r="P24" s="304" t="s">
        <v>304</v>
      </c>
      <c r="Q24" s="269"/>
      <c r="R24" s="269"/>
      <c r="S24" s="323"/>
      <c r="V24" s="256"/>
      <c r="Z24" s="113" t="str">
        <f>IF(R24&gt;0,B24&amp;":"&amp;R24&amp;"
","")</f>
        <v/>
      </c>
    </row>
    <row r="25" spans="1:26" ht="52" x14ac:dyDescent="0.6">
      <c r="A25" s="290"/>
      <c r="B25" s="260"/>
      <c r="C25" s="137" t="s">
        <v>328</v>
      </c>
      <c r="D25" s="134" t="s">
        <v>304</v>
      </c>
      <c r="E25" s="277"/>
      <c r="F25" s="260"/>
      <c r="G25" s="260"/>
      <c r="H25" s="260"/>
      <c r="I25" s="309"/>
      <c r="J25" s="309"/>
      <c r="K25" s="309"/>
      <c r="L25" s="309"/>
      <c r="M25" s="309"/>
      <c r="N25" s="263"/>
      <c r="O25" s="266"/>
      <c r="P25" s="305"/>
      <c r="Q25" s="270"/>
      <c r="R25" s="270"/>
      <c r="S25" s="323"/>
      <c r="V25" s="257"/>
    </row>
    <row r="26" spans="1:26" ht="52" x14ac:dyDescent="0.6">
      <c r="A26" s="290"/>
      <c r="B26" s="260"/>
      <c r="C26" s="137" t="s">
        <v>329</v>
      </c>
      <c r="D26" s="134" t="s">
        <v>305</v>
      </c>
      <c r="E26" s="277"/>
      <c r="F26" s="260"/>
      <c r="G26" s="260"/>
      <c r="H26" s="260"/>
      <c r="I26" s="309"/>
      <c r="J26" s="309"/>
      <c r="K26" s="309"/>
      <c r="L26" s="309"/>
      <c r="M26" s="309"/>
      <c r="N26" s="263"/>
      <c r="O26" s="266"/>
      <c r="P26" s="305"/>
      <c r="Q26" s="270"/>
      <c r="R26" s="270"/>
      <c r="S26" s="323"/>
      <c r="V26" s="257"/>
    </row>
    <row r="27" spans="1:26" ht="52" x14ac:dyDescent="0.6">
      <c r="A27" s="290"/>
      <c r="B27" s="260"/>
      <c r="C27" s="137" t="s">
        <v>330</v>
      </c>
      <c r="D27" s="134" t="s">
        <v>304</v>
      </c>
      <c r="E27" s="277"/>
      <c r="F27" s="260"/>
      <c r="G27" s="260"/>
      <c r="H27" s="260"/>
      <c r="I27" s="309"/>
      <c r="J27" s="309"/>
      <c r="K27" s="309"/>
      <c r="L27" s="309"/>
      <c r="M27" s="309"/>
      <c r="N27" s="263"/>
      <c r="O27" s="266"/>
      <c r="P27" s="305"/>
      <c r="Q27" s="270"/>
      <c r="R27" s="270"/>
      <c r="S27" s="323"/>
      <c r="V27" s="257"/>
    </row>
    <row r="28" spans="1:26" ht="52" x14ac:dyDescent="0.6">
      <c r="A28" s="290"/>
      <c r="B28" s="260"/>
      <c r="C28" s="137" t="s">
        <v>331</v>
      </c>
      <c r="D28" s="134" t="s">
        <v>304</v>
      </c>
      <c r="E28" s="277"/>
      <c r="F28" s="260"/>
      <c r="G28" s="260"/>
      <c r="H28" s="260"/>
      <c r="I28" s="309"/>
      <c r="J28" s="309"/>
      <c r="K28" s="309"/>
      <c r="L28" s="309"/>
      <c r="M28" s="309"/>
      <c r="N28" s="263"/>
      <c r="O28" s="266"/>
      <c r="P28" s="305"/>
      <c r="Q28" s="270"/>
      <c r="R28" s="270"/>
      <c r="S28" s="323"/>
      <c r="V28" s="257"/>
    </row>
    <row r="29" spans="1:26" ht="104" x14ac:dyDescent="0.6">
      <c r="A29" s="290"/>
      <c r="B29" s="260"/>
      <c r="C29" s="137" t="s">
        <v>332</v>
      </c>
      <c r="D29" s="134" t="s">
        <v>304</v>
      </c>
      <c r="E29" s="277"/>
      <c r="F29" s="260"/>
      <c r="G29" s="260"/>
      <c r="H29" s="260"/>
      <c r="I29" s="309"/>
      <c r="J29" s="309"/>
      <c r="K29" s="309"/>
      <c r="L29" s="309"/>
      <c r="M29" s="309"/>
      <c r="N29" s="263"/>
      <c r="O29" s="266"/>
      <c r="P29" s="305"/>
      <c r="Q29" s="270"/>
      <c r="R29" s="270"/>
      <c r="S29" s="323"/>
      <c r="V29" s="257"/>
    </row>
    <row r="30" spans="1:26" ht="52" x14ac:dyDescent="0.6">
      <c r="A30" s="290"/>
      <c r="B30" s="260"/>
      <c r="C30" s="137" t="s">
        <v>333</v>
      </c>
      <c r="D30" s="134" t="s">
        <v>304</v>
      </c>
      <c r="E30" s="277"/>
      <c r="F30" s="260"/>
      <c r="G30" s="260"/>
      <c r="H30" s="260"/>
      <c r="I30" s="309"/>
      <c r="J30" s="309"/>
      <c r="K30" s="309"/>
      <c r="L30" s="309"/>
      <c r="M30" s="309"/>
      <c r="N30" s="263"/>
      <c r="O30" s="266"/>
      <c r="P30" s="305"/>
      <c r="Q30" s="270"/>
      <c r="R30" s="270"/>
      <c r="S30" s="323"/>
      <c r="V30" s="257"/>
    </row>
    <row r="31" spans="1:26" ht="78.5" thickBot="1" x14ac:dyDescent="0.65">
      <c r="A31" s="291"/>
      <c r="B31" s="261"/>
      <c r="C31" s="138" t="s">
        <v>334</v>
      </c>
      <c r="D31" s="134" t="s">
        <v>304</v>
      </c>
      <c r="E31" s="278"/>
      <c r="F31" s="261"/>
      <c r="G31" s="261"/>
      <c r="H31" s="261"/>
      <c r="I31" s="308"/>
      <c r="J31" s="308"/>
      <c r="K31" s="308"/>
      <c r="L31" s="308"/>
      <c r="M31" s="308"/>
      <c r="N31" s="279"/>
      <c r="O31" s="267"/>
      <c r="P31" s="306"/>
      <c r="Q31" s="271"/>
      <c r="R31" s="271"/>
      <c r="S31" s="323"/>
      <c r="V31" s="272"/>
    </row>
    <row r="32" spans="1:26" ht="78" x14ac:dyDescent="0.6">
      <c r="A32" s="289" t="s">
        <v>86</v>
      </c>
      <c r="B32" s="259" t="s">
        <v>117</v>
      </c>
      <c r="C32" s="139" t="s">
        <v>335</v>
      </c>
      <c r="D32" s="133" t="s">
        <v>304</v>
      </c>
      <c r="E32" s="276" t="s">
        <v>305</v>
      </c>
      <c r="F32" s="259">
        <f ca="1">COUNTIFS(INDIRECT("RAG!$C$"&amp;$V12&amp;":$BB$"&amp;$V12),F$11,RAG!$C$3:$BB$3,$B32)</f>
        <v>0</v>
      </c>
      <c r="G32" s="259">
        <f ca="1">COUNTIFS(INDIRECT("RAG!$C$"&amp;$V12&amp;":$BB$"&amp;$V12),G$11,RAG!$C$3:$BB$3,$B32)</f>
        <v>0</v>
      </c>
      <c r="H32" s="259">
        <f ca="1">COUNTIFS(INDIRECT("RAG!$C$"&amp;$V12&amp;":$BB$"&amp;$V12),H$11,RAG!$C$3:$BB$3,$B32)</f>
        <v>4</v>
      </c>
      <c r="I32" s="262" t="s">
        <v>306</v>
      </c>
      <c r="J32" s="262" t="s">
        <v>307</v>
      </c>
      <c r="K32" s="262" t="s">
        <v>308</v>
      </c>
      <c r="L32" s="262" t="s">
        <v>309</v>
      </c>
      <c r="M32" s="262" t="s">
        <v>310</v>
      </c>
      <c r="N32" s="262" t="s">
        <v>279</v>
      </c>
      <c r="O32" s="265" t="s">
        <v>422</v>
      </c>
      <c r="P32" s="304" t="s">
        <v>304</v>
      </c>
      <c r="Q32" s="253"/>
      <c r="R32" s="253" t="s">
        <v>337</v>
      </c>
      <c r="S32" s="323"/>
      <c r="V32" s="256"/>
      <c r="Z32" s="113" t="str">
        <f>IF(R32&gt;0,B32&amp;":"&amp;R32&amp;"
","")</f>
        <v xml:space="preserve">IIA4:Local Plan Policy M1 Sustainable Transport requires developments to support the delivery of new local cycle networks, as well as provide accessible cycle parking for all users.
</v>
      </c>
    </row>
    <row r="33" spans="1:26" ht="78" x14ac:dyDescent="0.6">
      <c r="A33" s="290"/>
      <c r="B33" s="260"/>
      <c r="C33" s="140" t="s">
        <v>338</v>
      </c>
      <c r="D33" s="134" t="s">
        <v>305</v>
      </c>
      <c r="E33" s="277"/>
      <c r="F33" s="260"/>
      <c r="G33" s="260"/>
      <c r="H33" s="260"/>
      <c r="I33" s="263"/>
      <c r="J33" s="263"/>
      <c r="K33" s="263"/>
      <c r="L33" s="263"/>
      <c r="M33" s="263"/>
      <c r="N33" s="263"/>
      <c r="O33" s="266"/>
      <c r="P33" s="305"/>
      <c r="Q33" s="254"/>
      <c r="R33" s="254"/>
      <c r="S33" s="323"/>
      <c r="V33" s="257"/>
    </row>
    <row r="34" spans="1:26" ht="52" x14ac:dyDescent="0.6">
      <c r="A34" s="290"/>
      <c r="B34" s="260"/>
      <c r="C34" s="140" t="s">
        <v>339</v>
      </c>
      <c r="D34" s="134" t="s">
        <v>305</v>
      </c>
      <c r="E34" s="277"/>
      <c r="F34" s="260"/>
      <c r="G34" s="260"/>
      <c r="H34" s="260"/>
      <c r="I34" s="263"/>
      <c r="J34" s="263"/>
      <c r="K34" s="263"/>
      <c r="L34" s="263"/>
      <c r="M34" s="263"/>
      <c r="N34" s="263"/>
      <c r="O34" s="266"/>
      <c r="P34" s="305"/>
      <c r="Q34" s="254"/>
      <c r="R34" s="254"/>
      <c r="S34" s="323"/>
      <c r="V34" s="257"/>
    </row>
    <row r="35" spans="1:26" ht="52" x14ac:dyDescent="0.6">
      <c r="A35" s="290"/>
      <c r="B35" s="260"/>
      <c r="C35" s="140" t="s">
        <v>340</v>
      </c>
      <c r="D35" s="134" t="s">
        <v>304</v>
      </c>
      <c r="E35" s="277"/>
      <c r="F35" s="260"/>
      <c r="G35" s="260"/>
      <c r="H35" s="260"/>
      <c r="I35" s="263"/>
      <c r="J35" s="263"/>
      <c r="K35" s="263"/>
      <c r="L35" s="263"/>
      <c r="M35" s="263"/>
      <c r="N35" s="263"/>
      <c r="O35" s="266"/>
      <c r="P35" s="305"/>
      <c r="Q35" s="254"/>
      <c r="R35" s="254"/>
      <c r="S35" s="323"/>
      <c r="V35" s="257"/>
    </row>
    <row r="36" spans="1:26" ht="52" x14ac:dyDescent="0.6">
      <c r="A36" s="290"/>
      <c r="B36" s="260"/>
      <c r="C36" s="140" t="s">
        <v>341</v>
      </c>
      <c r="D36" s="134" t="s">
        <v>305</v>
      </c>
      <c r="E36" s="277"/>
      <c r="F36" s="260"/>
      <c r="G36" s="260"/>
      <c r="H36" s="260"/>
      <c r="I36" s="263"/>
      <c r="J36" s="263"/>
      <c r="K36" s="263"/>
      <c r="L36" s="263"/>
      <c r="M36" s="263"/>
      <c r="N36" s="263"/>
      <c r="O36" s="266"/>
      <c r="P36" s="305"/>
      <c r="Q36" s="254"/>
      <c r="R36" s="254"/>
      <c r="S36" s="323"/>
      <c r="V36" s="257"/>
    </row>
    <row r="37" spans="1:26" x14ac:dyDescent="0.6">
      <c r="A37" s="290"/>
      <c r="B37" s="260"/>
      <c r="C37" s="140" t="s">
        <v>342</v>
      </c>
      <c r="D37" s="134" t="s">
        <v>304</v>
      </c>
      <c r="E37" s="277"/>
      <c r="F37" s="260"/>
      <c r="G37" s="260"/>
      <c r="H37" s="260"/>
      <c r="I37" s="263"/>
      <c r="J37" s="263"/>
      <c r="K37" s="263"/>
      <c r="L37" s="263"/>
      <c r="M37" s="263"/>
      <c r="N37" s="263"/>
      <c r="O37" s="266"/>
      <c r="P37" s="305"/>
      <c r="Q37" s="254"/>
      <c r="R37" s="254"/>
      <c r="S37" s="323"/>
      <c r="V37" s="257"/>
    </row>
    <row r="38" spans="1:26" ht="52" x14ac:dyDescent="0.6">
      <c r="A38" s="290"/>
      <c r="B38" s="260"/>
      <c r="C38" s="140" t="s">
        <v>343</v>
      </c>
      <c r="D38" s="134" t="s">
        <v>304</v>
      </c>
      <c r="E38" s="277"/>
      <c r="F38" s="260"/>
      <c r="G38" s="260"/>
      <c r="H38" s="260"/>
      <c r="I38" s="263"/>
      <c r="J38" s="263"/>
      <c r="K38" s="263"/>
      <c r="L38" s="263"/>
      <c r="M38" s="263"/>
      <c r="N38" s="263"/>
      <c r="O38" s="266"/>
      <c r="P38" s="305"/>
      <c r="Q38" s="254"/>
      <c r="R38" s="254"/>
      <c r="S38" s="323"/>
      <c r="V38" s="257"/>
    </row>
    <row r="39" spans="1:26" ht="52.5" thickBot="1" x14ac:dyDescent="0.65">
      <c r="A39" s="291"/>
      <c r="B39" s="261"/>
      <c r="C39" s="141" t="s">
        <v>344</v>
      </c>
      <c r="D39" s="134" t="s">
        <v>304</v>
      </c>
      <c r="E39" s="278"/>
      <c r="F39" s="261"/>
      <c r="G39" s="261"/>
      <c r="H39" s="261"/>
      <c r="I39" s="279"/>
      <c r="J39" s="279"/>
      <c r="K39" s="279"/>
      <c r="L39" s="279"/>
      <c r="M39" s="279"/>
      <c r="N39" s="279"/>
      <c r="O39" s="267"/>
      <c r="P39" s="306"/>
      <c r="Q39" s="282"/>
      <c r="R39" s="282"/>
      <c r="S39" s="323"/>
      <c r="V39" s="272"/>
    </row>
    <row r="40" spans="1:26" ht="52" x14ac:dyDescent="0.6">
      <c r="A40" s="289" t="s">
        <v>89</v>
      </c>
      <c r="B40" s="259" t="s">
        <v>118</v>
      </c>
      <c r="C40" s="136" t="s">
        <v>345</v>
      </c>
      <c r="D40" s="133" t="s">
        <v>305</v>
      </c>
      <c r="E40" s="276" t="s">
        <v>305</v>
      </c>
      <c r="F40" s="259">
        <f ca="1">COUNTIFS(INDIRECT("RAG!$C$"&amp;$V12&amp;":$BB$"&amp;$V12),F$11,RAG!$C$3:$BB$3,$B40)</f>
        <v>0</v>
      </c>
      <c r="G40" s="259">
        <f ca="1">COUNTIFS(INDIRECT("RAG!$C$"&amp;$V12&amp;":$BB$"&amp;$V12),G$11,RAG!$C$3:$BB$3,$B40)</f>
        <v>0</v>
      </c>
      <c r="H40" s="259">
        <f ca="1">COUNTIFS(INDIRECT("RAG!$C$"&amp;$V12&amp;":$BB$"&amp;$V12),H$11,RAG!$C$3:$BB$3,$B40)</f>
        <v>2</v>
      </c>
      <c r="I40" s="262" t="s">
        <v>306</v>
      </c>
      <c r="J40" s="262" t="s">
        <v>307</v>
      </c>
      <c r="K40" s="262" t="s">
        <v>346</v>
      </c>
      <c r="L40" s="262" t="s">
        <v>309</v>
      </c>
      <c r="M40" s="262" t="s">
        <v>310</v>
      </c>
      <c r="N40" s="262" t="s">
        <v>311</v>
      </c>
      <c r="O40" s="265" t="s">
        <v>423</v>
      </c>
      <c r="P40" s="250" t="s">
        <v>305</v>
      </c>
      <c r="Q40" s="253"/>
      <c r="R40" s="253"/>
      <c r="S40" s="323"/>
      <c r="V40" s="256"/>
      <c r="Z40" s="113" t="str">
        <f>IF(R40&gt;0,B40&amp;":"&amp;R40&amp;"
","")</f>
        <v/>
      </c>
    </row>
    <row r="41" spans="1:26" ht="52" x14ac:dyDescent="0.6">
      <c r="A41" s="290"/>
      <c r="B41" s="260"/>
      <c r="C41" s="137" t="s">
        <v>348</v>
      </c>
      <c r="D41" s="134" t="s">
        <v>304</v>
      </c>
      <c r="E41" s="277"/>
      <c r="F41" s="260"/>
      <c r="G41" s="260"/>
      <c r="H41" s="260"/>
      <c r="I41" s="263"/>
      <c r="J41" s="263"/>
      <c r="K41" s="263"/>
      <c r="L41" s="263"/>
      <c r="M41" s="263"/>
      <c r="N41" s="263"/>
      <c r="O41" s="266"/>
      <c r="P41" s="251"/>
      <c r="Q41" s="254"/>
      <c r="R41" s="254"/>
      <c r="S41" s="323"/>
      <c r="V41" s="257"/>
    </row>
    <row r="42" spans="1:26" ht="52" x14ac:dyDescent="0.6">
      <c r="A42" s="290"/>
      <c r="B42" s="260"/>
      <c r="C42" s="137" t="s">
        <v>349</v>
      </c>
      <c r="D42" s="134" t="s">
        <v>305</v>
      </c>
      <c r="E42" s="277"/>
      <c r="F42" s="260"/>
      <c r="G42" s="260"/>
      <c r="H42" s="260"/>
      <c r="I42" s="263"/>
      <c r="J42" s="263"/>
      <c r="K42" s="263"/>
      <c r="L42" s="263"/>
      <c r="M42" s="263"/>
      <c r="N42" s="263"/>
      <c r="O42" s="266"/>
      <c r="P42" s="251"/>
      <c r="Q42" s="254"/>
      <c r="R42" s="254"/>
      <c r="S42" s="323"/>
      <c r="V42" s="257"/>
    </row>
    <row r="43" spans="1:26" ht="78" x14ac:dyDescent="0.6">
      <c r="A43" s="290"/>
      <c r="B43" s="260"/>
      <c r="C43" s="137" t="s">
        <v>350</v>
      </c>
      <c r="D43" s="134" t="s">
        <v>304</v>
      </c>
      <c r="E43" s="277"/>
      <c r="F43" s="260"/>
      <c r="G43" s="260"/>
      <c r="H43" s="260"/>
      <c r="I43" s="263"/>
      <c r="J43" s="263"/>
      <c r="K43" s="263"/>
      <c r="L43" s="263"/>
      <c r="M43" s="263"/>
      <c r="N43" s="263"/>
      <c r="O43" s="266"/>
      <c r="P43" s="251"/>
      <c r="Q43" s="254"/>
      <c r="R43" s="254"/>
      <c r="S43" s="323"/>
      <c r="V43" s="257"/>
    </row>
    <row r="44" spans="1:26" ht="104" x14ac:dyDescent="0.6">
      <c r="A44" s="290"/>
      <c r="B44" s="260"/>
      <c r="C44" s="137" t="s">
        <v>351</v>
      </c>
      <c r="D44" s="134" t="s">
        <v>304</v>
      </c>
      <c r="E44" s="277"/>
      <c r="F44" s="260"/>
      <c r="G44" s="260"/>
      <c r="H44" s="260"/>
      <c r="I44" s="263"/>
      <c r="J44" s="263"/>
      <c r="K44" s="263"/>
      <c r="L44" s="263"/>
      <c r="M44" s="263"/>
      <c r="N44" s="263"/>
      <c r="O44" s="266"/>
      <c r="P44" s="251"/>
      <c r="Q44" s="254"/>
      <c r="R44" s="254"/>
      <c r="S44" s="323"/>
      <c r="V44" s="257"/>
    </row>
    <row r="45" spans="1:26" ht="52.5" thickBot="1" x14ac:dyDescent="0.65">
      <c r="A45" s="291"/>
      <c r="B45" s="261"/>
      <c r="C45" s="138" t="s">
        <v>352</v>
      </c>
      <c r="D45" s="134" t="s">
        <v>304</v>
      </c>
      <c r="E45" s="278"/>
      <c r="F45" s="261"/>
      <c r="G45" s="261"/>
      <c r="H45" s="261"/>
      <c r="I45" s="279"/>
      <c r="J45" s="279"/>
      <c r="K45" s="279"/>
      <c r="L45" s="279"/>
      <c r="M45" s="279"/>
      <c r="N45" s="279"/>
      <c r="O45" s="267"/>
      <c r="P45" s="268"/>
      <c r="Q45" s="282"/>
      <c r="R45" s="282"/>
      <c r="S45" s="323"/>
      <c r="V45" s="272"/>
    </row>
    <row r="46" spans="1:26" ht="78" x14ac:dyDescent="0.6">
      <c r="A46" s="289" t="s">
        <v>94</v>
      </c>
      <c r="B46" s="259" t="s">
        <v>119</v>
      </c>
      <c r="C46" s="136" t="s">
        <v>353</v>
      </c>
      <c r="D46" s="133" t="s">
        <v>305</v>
      </c>
      <c r="E46" s="276" t="s">
        <v>305</v>
      </c>
      <c r="F46" s="259">
        <f ca="1">COUNTIFS(INDIRECT("RAG!$C$"&amp;$V12&amp;":$BB$"&amp;$V12),F$11,RAG!$C$3:$BB$3,$B46)</f>
        <v>0</v>
      </c>
      <c r="G46" s="259">
        <f ca="1">COUNTIFS(INDIRECT("RAG!$C$"&amp;$V12&amp;":$BB$"&amp;$V12),G$11,RAG!$C$3:$BB$3,$B46)</f>
        <v>0</v>
      </c>
      <c r="H46" s="259">
        <f ca="1">COUNTIFS(INDIRECT("RAG!$C$"&amp;$V12&amp;":$BB$"&amp;$V12),H$11,RAG!$C$3:$BB$3,$B46)</f>
        <v>7</v>
      </c>
      <c r="I46" s="262" t="s">
        <v>306</v>
      </c>
      <c r="J46" s="262" t="s">
        <v>307</v>
      </c>
      <c r="K46" s="262" t="s">
        <v>308</v>
      </c>
      <c r="L46" s="262" t="s">
        <v>309</v>
      </c>
      <c r="M46" s="262" t="s">
        <v>310</v>
      </c>
      <c r="N46" s="262" t="s">
        <v>311</v>
      </c>
      <c r="O46" s="265" t="s">
        <v>424</v>
      </c>
      <c r="P46" s="304" t="s">
        <v>304</v>
      </c>
      <c r="Q46" s="253"/>
      <c r="R46" s="253"/>
      <c r="S46" s="323"/>
      <c r="V46" s="256"/>
      <c r="Z46" s="113" t="str">
        <f>IF(R46&gt;0,B46&amp;":"&amp;R46&amp;"
","")</f>
        <v/>
      </c>
    </row>
    <row r="47" spans="1:26" ht="52" x14ac:dyDescent="0.6">
      <c r="A47" s="290"/>
      <c r="B47" s="260"/>
      <c r="C47" s="137" t="s">
        <v>355</v>
      </c>
      <c r="D47" s="134" t="s">
        <v>305</v>
      </c>
      <c r="E47" s="277"/>
      <c r="F47" s="260"/>
      <c r="G47" s="260"/>
      <c r="H47" s="260"/>
      <c r="I47" s="263"/>
      <c r="J47" s="263"/>
      <c r="K47" s="263"/>
      <c r="L47" s="263"/>
      <c r="M47" s="263"/>
      <c r="N47" s="263"/>
      <c r="O47" s="266"/>
      <c r="P47" s="305"/>
      <c r="Q47" s="254"/>
      <c r="R47" s="254"/>
      <c r="S47" s="323"/>
      <c r="V47" s="257"/>
    </row>
    <row r="48" spans="1:26" ht="52" x14ac:dyDescent="0.6">
      <c r="A48" s="290"/>
      <c r="B48" s="260"/>
      <c r="C48" s="137" t="s">
        <v>356</v>
      </c>
      <c r="D48" s="134" t="s">
        <v>305</v>
      </c>
      <c r="E48" s="277"/>
      <c r="F48" s="260"/>
      <c r="G48" s="260"/>
      <c r="H48" s="260"/>
      <c r="I48" s="263"/>
      <c r="J48" s="263"/>
      <c r="K48" s="263"/>
      <c r="L48" s="263"/>
      <c r="M48" s="263"/>
      <c r="N48" s="263"/>
      <c r="O48" s="266"/>
      <c r="P48" s="305"/>
      <c r="Q48" s="254"/>
      <c r="R48" s="254"/>
      <c r="S48" s="323"/>
      <c r="V48" s="257"/>
    </row>
    <row r="49" spans="1:27" ht="52" x14ac:dyDescent="0.6">
      <c r="A49" s="290"/>
      <c r="B49" s="260"/>
      <c r="C49" s="137" t="s">
        <v>357</v>
      </c>
      <c r="D49" s="134" t="s">
        <v>304</v>
      </c>
      <c r="E49" s="277"/>
      <c r="F49" s="260"/>
      <c r="G49" s="260"/>
      <c r="H49" s="260"/>
      <c r="I49" s="263"/>
      <c r="J49" s="263"/>
      <c r="K49" s="263"/>
      <c r="L49" s="263"/>
      <c r="M49" s="263"/>
      <c r="N49" s="263"/>
      <c r="O49" s="266"/>
      <c r="P49" s="305"/>
      <c r="Q49" s="254"/>
      <c r="R49" s="254"/>
      <c r="S49" s="323"/>
      <c r="V49" s="257"/>
    </row>
    <row r="50" spans="1:27" ht="405" customHeight="1" thickBot="1" x14ac:dyDescent="0.65">
      <c r="A50" s="291"/>
      <c r="B50" s="261"/>
      <c r="C50" s="138" t="s">
        <v>358</v>
      </c>
      <c r="D50" s="134" t="s">
        <v>304</v>
      </c>
      <c r="E50" s="278"/>
      <c r="F50" s="261"/>
      <c r="G50" s="261"/>
      <c r="H50" s="261"/>
      <c r="I50" s="279"/>
      <c r="J50" s="279"/>
      <c r="K50" s="279"/>
      <c r="L50" s="279"/>
      <c r="M50" s="279"/>
      <c r="N50" s="279"/>
      <c r="O50" s="267"/>
      <c r="P50" s="306"/>
      <c r="Q50" s="282"/>
      <c r="R50" s="282"/>
      <c r="S50" s="323"/>
      <c r="V50" s="272"/>
    </row>
    <row r="51" spans="1:27" ht="130" x14ac:dyDescent="0.6">
      <c r="A51" s="289" t="s">
        <v>95</v>
      </c>
      <c r="B51" s="259" t="s">
        <v>120</v>
      </c>
      <c r="C51" s="136" t="s">
        <v>359</v>
      </c>
      <c r="D51" s="133" t="s">
        <v>305</v>
      </c>
      <c r="E51" s="276" t="s">
        <v>305</v>
      </c>
      <c r="F51" s="259">
        <f ca="1">COUNTIFS(INDIRECT("RAG!$C$"&amp;$V12&amp;":$BB$"&amp;$V12),F$11,RAG!$C$3:$BB$3,$B51)</f>
        <v>2</v>
      </c>
      <c r="G51" s="259">
        <f ca="1">COUNTIFS(INDIRECT("RAG!$C$"&amp;$V12&amp;":$BB$"&amp;$V12),G$11,RAG!$C$3:$BB$3,$B51)</f>
        <v>0</v>
      </c>
      <c r="H51" s="259">
        <f ca="1">COUNTIFS(INDIRECT("RAG!$C$"&amp;$V12&amp;":$BB$"&amp;$V12),H$11,RAG!$C$3:$BB$3,$B51)</f>
        <v>2</v>
      </c>
      <c r="I51" s="262" t="s">
        <v>249</v>
      </c>
      <c r="J51" s="262" t="s">
        <v>249</v>
      </c>
      <c r="K51" s="262" t="s">
        <v>249</v>
      </c>
      <c r="L51" s="262" t="s">
        <v>249</v>
      </c>
      <c r="M51" s="262" t="s">
        <v>249</v>
      </c>
      <c r="N51" s="262" t="s">
        <v>280</v>
      </c>
      <c r="O51" s="265" t="s">
        <v>360</v>
      </c>
      <c r="P51" s="250" t="s">
        <v>305</v>
      </c>
      <c r="Q51" s="253"/>
      <c r="R51" s="253" t="s">
        <v>361</v>
      </c>
      <c r="S51" s="322"/>
      <c r="V51" s="256"/>
      <c r="Z51" s="113" t="str">
        <f>IF(R51&gt;0,B51&amp;":"&amp;R51&amp;"
","")</f>
        <v xml:space="preserve">IIA7:Local Plan Policy GR7 External Lighting requires sites to be designed to minimise harm from light pollution.
Policy GR1 Achieving a High Standard of Development should minimise the impacts of noise, air quality and light pollution on future and existing occupiers.
</v>
      </c>
    </row>
    <row r="52" spans="1:27" ht="327" customHeight="1" thickBot="1" x14ac:dyDescent="0.65">
      <c r="A52" s="291"/>
      <c r="B52" s="261"/>
      <c r="C52" s="138" t="s">
        <v>362</v>
      </c>
      <c r="D52" s="134" t="s">
        <v>305</v>
      </c>
      <c r="E52" s="278"/>
      <c r="F52" s="261"/>
      <c r="G52" s="261"/>
      <c r="H52" s="261"/>
      <c r="I52" s="279"/>
      <c r="J52" s="279"/>
      <c r="K52" s="279"/>
      <c r="L52" s="279"/>
      <c r="M52" s="279"/>
      <c r="N52" s="279"/>
      <c r="O52" s="267"/>
      <c r="P52" s="268"/>
      <c r="Q52" s="282"/>
      <c r="R52" s="282"/>
      <c r="S52" s="322"/>
      <c r="V52" s="272"/>
    </row>
    <row r="53" spans="1:27" ht="78" x14ac:dyDescent="0.6">
      <c r="A53" s="289" t="s">
        <v>98</v>
      </c>
      <c r="B53" s="259" t="s">
        <v>121</v>
      </c>
      <c r="C53" s="133" t="s">
        <v>363</v>
      </c>
      <c r="D53" s="133" t="s">
        <v>304</v>
      </c>
      <c r="E53" s="292" t="s">
        <v>305</v>
      </c>
      <c r="F53" s="283">
        <f ca="1">COUNTIFS(INDIRECT("RAG!$C$"&amp;$V12&amp;":$BB$"&amp;$V12),F$11,RAG!$C$3:$BB$3,$B53)</f>
        <v>0</v>
      </c>
      <c r="G53" s="283">
        <f ca="1">COUNTIFS(INDIRECT("RAG!$C$"&amp;$V12&amp;":$BB$"&amp;$V12),G$11,RAG!$C$3:$BB$3,$B53)</f>
        <v>0</v>
      </c>
      <c r="H53" s="283">
        <f ca="1">COUNTIFS(INDIRECT("RAG!$C$"&amp;$V12&amp;":$BB$"&amp;$V12),H$11,RAG!$C$3:$BB$3,$B53)</f>
        <v>1</v>
      </c>
      <c r="I53" s="262" t="s">
        <v>306</v>
      </c>
      <c r="J53" s="262" t="s">
        <v>307</v>
      </c>
      <c r="K53" s="262" t="s">
        <v>308</v>
      </c>
      <c r="L53" s="262" t="s">
        <v>364</v>
      </c>
      <c r="M53" s="262" t="s">
        <v>310</v>
      </c>
      <c r="N53" s="262" t="s">
        <v>311</v>
      </c>
      <c r="O53" s="265" t="s">
        <v>425</v>
      </c>
      <c r="P53" s="250" t="s">
        <v>305</v>
      </c>
      <c r="Q53" s="253"/>
      <c r="R53" s="269"/>
      <c r="S53" s="322"/>
      <c r="V53" s="256"/>
      <c r="Z53" s="113" t="str">
        <f>IF(R53&gt;0,B53&amp;":"&amp;R53&amp;"
","")</f>
        <v/>
      </c>
    </row>
    <row r="54" spans="1:27" ht="52" x14ac:dyDescent="0.6">
      <c r="A54" s="290"/>
      <c r="B54" s="260"/>
      <c r="C54" s="134" t="s">
        <v>366</v>
      </c>
      <c r="D54" s="134" t="s">
        <v>305</v>
      </c>
      <c r="E54" s="293"/>
      <c r="F54" s="284"/>
      <c r="G54" s="284"/>
      <c r="H54" s="284"/>
      <c r="I54" s="263"/>
      <c r="J54" s="263"/>
      <c r="K54" s="263"/>
      <c r="L54" s="263"/>
      <c r="M54" s="263"/>
      <c r="N54" s="263"/>
      <c r="O54" s="266"/>
      <c r="P54" s="251"/>
      <c r="Q54" s="254"/>
      <c r="R54" s="270"/>
      <c r="S54" s="322"/>
      <c r="V54" s="257"/>
    </row>
    <row r="55" spans="1:27" x14ac:dyDescent="0.6">
      <c r="A55" s="290"/>
      <c r="B55" s="260"/>
      <c r="C55" s="142" t="s">
        <v>367</v>
      </c>
      <c r="D55" s="134" t="s">
        <v>304</v>
      </c>
      <c r="E55" s="293"/>
      <c r="F55" s="284"/>
      <c r="G55" s="284"/>
      <c r="H55" s="284"/>
      <c r="I55" s="263"/>
      <c r="J55" s="263"/>
      <c r="K55" s="263"/>
      <c r="L55" s="263"/>
      <c r="M55" s="263"/>
      <c r="N55" s="263"/>
      <c r="O55" s="266"/>
      <c r="P55" s="251"/>
      <c r="Q55" s="254"/>
      <c r="R55" s="270"/>
      <c r="S55" s="322"/>
      <c r="V55" s="257"/>
    </row>
    <row r="56" spans="1:27" x14ac:dyDescent="0.6">
      <c r="A56" s="290"/>
      <c r="B56" s="260"/>
      <c r="C56" s="134" t="s">
        <v>368</v>
      </c>
      <c r="D56" s="134" t="s">
        <v>304</v>
      </c>
      <c r="E56" s="293"/>
      <c r="F56" s="284"/>
      <c r="G56" s="284"/>
      <c r="H56" s="284"/>
      <c r="I56" s="263"/>
      <c r="J56" s="263"/>
      <c r="K56" s="263"/>
      <c r="L56" s="263"/>
      <c r="M56" s="263"/>
      <c r="N56" s="263"/>
      <c r="O56" s="266"/>
      <c r="P56" s="251"/>
      <c r="Q56" s="254"/>
      <c r="R56" s="270"/>
      <c r="S56" s="322"/>
      <c r="V56" s="257"/>
    </row>
    <row r="57" spans="1:27" ht="93.65" customHeight="1" thickBot="1" x14ac:dyDescent="0.65">
      <c r="A57" s="291"/>
      <c r="B57" s="261"/>
      <c r="C57" s="135" t="s">
        <v>369</v>
      </c>
      <c r="D57" s="134" t="s">
        <v>305</v>
      </c>
      <c r="E57" s="294"/>
      <c r="F57" s="285"/>
      <c r="G57" s="285"/>
      <c r="H57" s="285"/>
      <c r="I57" s="279"/>
      <c r="J57" s="279"/>
      <c r="K57" s="279"/>
      <c r="L57" s="279"/>
      <c r="M57" s="279"/>
      <c r="N57" s="279"/>
      <c r="O57" s="267"/>
      <c r="P57" s="268"/>
      <c r="Q57" s="282"/>
      <c r="R57" s="271"/>
      <c r="S57" s="322"/>
      <c r="V57" s="272"/>
    </row>
    <row r="58" spans="1:27" ht="52.5" thickBot="1" x14ac:dyDescent="0.65">
      <c r="A58" s="289" t="s">
        <v>101</v>
      </c>
      <c r="B58" s="259" t="s">
        <v>122</v>
      </c>
      <c r="C58" s="143" t="s">
        <v>370</v>
      </c>
      <c r="D58" s="133" t="s">
        <v>305</v>
      </c>
      <c r="E58" s="292" t="s">
        <v>305</v>
      </c>
      <c r="F58" s="283">
        <f ca="1">COUNTIFS(INDIRECT("RAG!$C$"&amp;$V12&amp;":$BB$"&amp;$V12),F$11,RAG!$C$3:$BB$3,$B58)</f>
        <v>0</v>
      </c>
      <c r="G58" s="283">
        <f ca="1">COUNTIFS(INDIRECT("RAG!$C$"&amp;$V12&amp;":$BB$"&amp;$V12),G$11,RAG!$C$3:$BB$3,$B58)</f>
        <v>0</v>
      </c>
      <c r="H58" s="283">
        <f ca="1">COUNTIFS(INDIRECT("RAG!$C$"&amp;$V12&amp;":$BB$"&amp;$V12),H$11,RAG!$C$3:$BB$3,$B58)</f>
        <v>2</v>
      </c>
      <c r="I58" s="262" t="s">
        <v>306</v>
      </c>
      <c r="J58" s="262" t="s">
        <v>307</v>
      </c>
      <c r="K58" s="262" t="s">
        <v>308</v>
      </c>
      <c r="L58" s="262" t="s">
        <v>309</v>
      </c>
      <c r="M58" s="262" t="s">
        <v>310</v>
      </c>
      <c r="N58" s="262" t="s">
        <v>282</v>
      </c>
      <c r="O58" s="265" t="s">
        <v>426</v>
      </c>
      <c r="P58" s="250" t="s">
        <v>304</v>
      </c>
      <c r="Q58" s="253"/>
      <c r="R58" s="253"/>
      <c r="S58" s="323"/>
      <c r="V58" s="256"/>
      <c r="Z58" s="113" t="str">
        <f>IF(R58&gt;0,B58&amp;":"&amp;R58&amp;"
","")</f>
        <v/>
      </c>
    </row>
    <row r="59" spans="1:27" ht="52" x14ac:dyDescent="0.6">
      <c r="A59" s="290"/>
      <c r="B59" s="260"/>
      <c r="C59" s="144" t="s">
        <v>372</v>
      </c>
      <c r="D59" s="134" t="s">
        <v>304</v>
      </c>
      <c r="E59" s="293"/>
      <c r="F59" s="284"/>
      <c r="G59" s="284"/>
      <c r="H59" s="284"/>
      <c r="I59" s="263"/>
      <c r="J59" s="263"/>
      <c r="K59" s="263"/>
      <c r="L59" s="263"/>
      <c r="M59" s="263"/>
      <c r="N59" s="263"/>
      <c r="O59" s="266"/>
      <c r="P59" s="251"/>
      <c r="Q59" s="254"/>
      <c r="R59" s="254"/>
      <c r="S59" s="323"/>
      <c r="V59" s="257"/>
      <c r="AA59" s="253"/>
    </row>
    <row r="60" spans="1:27" ht="354.65" customHeight="1" thickBot="1" x14ac:dyDescent="0.65">
      <c r="A60" s="291"/>
      <c r="B60" s="261"/>
      <c r="C60" s="145" t="s">
        <v>373</v>
      </c>
      <c r="D60" s="134" t="s">
        <v>304</v>
      </c>
      <c r="E60" s="294"/>
      <c r="F60" s="285"/>
      <c r="G60" s="285"/>
      <c r="H60" s="285"/>
      <c r="I60" s="279"/>
      <c r="J60" s="279"/>
      <c r="K60" s="279"/>
      <c r="L60" s="279"/>
      <c r="M60" s="279"/>
      <c r="N60" s="279"/>
      <c r="O60" s="267"/>
      <c r="P60" s="268"/>
      <c r="Q60" s="254"/>
      <c r="R60" s="282"/>
      <c r="S60" s="323"/>
      <c r="V60" s="272"/>
      <c r="AA60" s="254"/>
    </row>
    <row r="61" spans="1:27" x14ac:dyDescent="0.6">
      <c r="A61" s="289" t="s">
        <v>102</v>
      </c>
      <c r="B61" s="259" t="s">
        <v>123</v>
      </c>
      <c r="C61" s="133" t="s">
        <v>374</v>
      </c>
      <c r="D61" s="133" t="s">
        <v>305</v>
      </c>
      <c r="E61" s="292" t="s">
        <v>305</v>
      </c>
      <c r="F61" s="283">
        <f ca="1">COUNTIFS(INDIRECT("RAG!$C$"&amp;$V12&amp;":$BB$"&amp;$V12),F$11,RAG!$C$3:$BB$3,$B61)</f>
        <v>0</v>
      </c>
      <c r="G61" s="283">
        <f ca="1">COUNTIFS(INDIRECT("RAG!$C$"&amp;$V12&amp;":$BB$"&amp;$V12),G$11,RAG!$C$3:$BB$3,$B61)</f>
        <v>0</v>
      </c>
      <c r="H61" s="283">
        <f ca="1">COUNTIFS(INDIRECT("RAG!$C$"&amp;$V12&amp;":$BB$"&amp;$V12),H$11,RAG!$C$3:$BB$3,$B61)</f>
        <v>5</v>
      </c>
      <c r="I61" s="262" t="s">
        <v>306</v>
      </c>
      <c r="J61" s="262" t="s">
        <v>307</v>
      </c>
      <c r="K61" s="262" t="s">
        <v>308</v>
      </c>
      <c r="L61" s="262" t="s">
        <v>309</v>
      </c>
      <c r="M61" s="262" t="s">
        <v>310</v>
      </c>
      <c r="N61" s="262" t="s">
        <v>279</v>
      </c>
      <c r="O61" s="265" t="s">
        <v>375</v>
      </c>
      <c r="P61" s="250" t="s">
        <v>304</v>
      </c>
      <c r="Q61" s="298"/>
      <c r="R61" s="298" t="s">
        <v>376</v>
      </c>
      <c r="S61" s="323"/>
      <c r="V61" s="301"/>
      <c r="Z61" s="113" t="str">
        <f>IF(R61&gt;0,B61&amp;":"&amp;R61&amp;"
","")</f>
        <v xml:space="preserve">IIA10:Local Plan Policy GI3: Biodiversity highlights that any loss of biodiversity must be avoided through the development of this site, and requires developments to provide 15% BNG.
</v>
      </c>
      <c r="AA61" s="254"/>
    </row>
    <row r="62" spans="1:27" ht="52" x14ac:dyDescent="0.6">
      <c r="A62" s="290"/>
      <c r="B62" s="260"/>
      <c r="C62" s="134" t="s">
        <v>377</v>
      </c>
      <c r="D62" s="134" t="s">
        <v>305</v>
      </c>
      <c r="E62" s="293"/>
      <c r="F62" s="284"/>
      <c r="G62" s="284"/>
      <c r="H62" s="284"/>
      <c r="I62" s="263"/>
      <c r="J62" s="263"/>
      <c r="K62" s="263"/>
      <c r="L62" s="263"/>
      <c r="M62" s="263"/>
      <c r="N62" s="263"/>
      <c r="O62" s="266"/>
      <c r="P62" s="251"/>
      <c r="Q62" s="299"/>
      <c r="R62" s="299"/>
      <c r="S62" s="323"/>
      <c r="V62" s="302"/>
    </row>
    <row r="63" spans="1:27" x14ac:dyDescent="0.6">
      <c r="A63" s="290"/>
      <c r="B63" s="260"/>
      <c r="C63" s="134" t="s">
        <v>378</v>
      </c>
      <c r="D63" s="134" t="s">
        <v>305</v>
      </c>
      <c r="E63" s="293"/>
      <c r="F63" s="284"/>
      <c r="G63" s="284"/>
      <c r="H63" s="284"/>
      <c r="I63" s="263"/>
      <c r="J63" s="263"/>
      <c r="K63" s="263"/>
      <c r="L63" s="263"/>
      <c r="M63" s="263"/>
      <c r="N63" s="263"/>
      <c r="O63" s="266"/>
      <c r="P63" s="251"/>
      <c r="Q63" s="299"/>
      <c r="R63" s="299"/>
      <c r="S63" s="323"/>
      <c r="V63" s="302"/>
    </row>
    <row r="64" spans="1:27" ht="52" x14ac:dyDescent="0.6">
      <c r="A64" s="290"/>
      <c r="B64" s="260"/>
      <c r="C64" s="134" t="s">
        <v>379</v>
      </c>
      <c r="D64" s="134" t="s">
        <v>305</v>
      </c>
      <c r="E64" s="293"/>
      <c r="F64" s="284"/>
      <c r="G64" s="284"/>
      <c r="H64" s="284"/>
      <c r="I64" s="263"/>
      <c r="J64" s="263"/>
      <c r="K64" s="263"/>
      <c r="L64" s="263"/>
      <c r="M64" s="263"/>
      <c r="N64" s="263"/>
      <c r="O64" s="266"/>
      <c r="P64" s="251"/>
      <c r="Q64" s="299"/>
      <c r="R64" s="299"/>
      <c r="S64" s="323"/>
      <c r="V64" s="302"/>
    </row>
    <row r="65" spans="1:26" x14ac:dyDescent="0.6">
      <c r="A65" s="290"/>
      <c r="B65" s="260"/>
      <c r="C65" s="134" t="s">
        <v>380</v>
      </c>
      <c r="D65" s="134" t="s">
        <v>304</v>
      </c>
      <c r="E65" s="293"/>
      <c r="F65" s="284"/>
      <c r="G65" s="284"/>
      <c r="H65" s="284"/>
      <c r="I65" s="263"/>
      <c r="J65" s="263"/>
      <c r="K65" s="263"/>
      <c r="L65" s="263"/>
      <c r="M65" s="263"/>
      <c r="N65" s="263"/>
      <c r="O65" s="266"/>
      <c r="P65" s="251"/>
      <c r="Q65" s="299"/>
      <c r="R65" s="299"/>
      <c r="S65" s="323"/>
      <c r="V65" s="302"/>
    </row>
    <row r="66" spans="1:26" x14ac:dyDescent="0.6">
      <c r="A66" s="290"/>
      <c r="B66" s="260"/>
      <c r="C66" s="134" t="s">
        <v>381</v>
      </c>
      <c r="D66" s="134" t="s">
        <v>304</v>
      </c>
      <c r="E66" s="293"/>
      <c r="F66" s="284"/>
      <c r="G66" s="284"/>
      <c r="H66" s="284"/>
      <c r="I66" s="263"/>
      <c r="J66" s="263"/>
      <c r="K66" s="263"/>
      <c r="L66" s="263"/>
      <c r="M66" s="263"/>
      <c r="N66" s="263"/>
      <c r="O66" s="266"/>
      <c r="P66" s="251"/>
      <c r="Q66" s="299"/>
      <c r="R66" s="299"/>
      <c r="S66" s="323"/>
      <c r="V66" s="302"/>
    </row>
    <row r="67" spans="1:26" ht="78" x14ac:dyDescent="0.6">
      <c r="A67" s="290"/>
      <c r="B67" s="260"/>
      <c r="C67" s="134" t="s">
        <v>382</v>
      </c>
      <c r="D67" s="134" t="s">
        <v>304</v>
      </c>
      <c r="E67" s="293"/>
      <c r="F67" s="284"/>
      <c r="G67" s="284"/>
      <c r="H67" s="284"/>
      <c r="I67" s="263"/>
      <c r="J67" s="263"/>
      <c r="K67" s="263"/>
      <c r="L67" s="263"/>
      <c r="M67" s="263"/>
      <c r="N67" s="263"/>
      <c r="O67" s="266"/>
      <c r="P67" s="251"/>
      <c r="Q67" s="299"/>
      <c r="R67" s="299"/>
      <c r="S67" s="323"/>
      <c r="V67" s="302"/>
    </row>
    <row r="68" spans="1:26" ht="26.5" thickBot="1" x14ac:dyDescent="0.65">
      <c r="A68" s="291"/>
      <c r="B68" s="261"/>
      <c r="C68" s="135" t="s">
        <v>383</v>
      </c>
      <c r="D68" s="134" t="s">
        <v>305</v>
      </c>
      <c r="E68" s="294"/>
      <c r="F68" s="285"/>
      <c r="G68" s="285"/>
      <c r="H68" s="285"/>
      <c r="I68" s="279"/>
      <c r="J68" s="279"/>
      <c r="K68" s="279"/>
      <c r="L68" s="279"/>
      <c r="M68" s="279"/>
      <c r="N68" s="279"/>
      <c r="O68" s="267"/>
      <c r="P68" s="268"/>
      <c r="Q68" s="300"/>
      <c r="R68" s="300"/>
      <c r="S68" s="323"/>
      <c r="V68" s="303"/>
    </row>
    <row r="69" spans="1:26" ht="52" x14ac:dyDescent="0.6">
      <c r="A69" s="289" t="s">
        <v>384</v>
      </c>
      <c r="B69" s="259" t="s">
        <v>124</v>
      </c>
      <c r="C69" s="139" t="s">
        <v>385</v>
      </c>
      <c r="D69" s="133" t="s">
        <v>305</v>
      </c>
      <c r="E69" s="292" t="s">
        <v>305</v>
      </c>
      <c r="F69" s="283">
        <f ca="1">COUNTIFS(INDIRECT("RAG!$C$"&amp;$V12&amp;":$BB$"&amp;$V12),F$11,RAG!$C$3:$BB$3,$B69)</f>
        <v>1</v>
      </c>
      <c r="G69" s="283">
        <f ca="1">COUNTIFS(INDIRECT("RAG!$C$"&amp;$V12&amp;":$BB$"&amp;$V12),G$11,RAG!$C$3:$BB$3,$B69)</f>
        <v>0</v>
      </c>
      <c r="H69" s="283">
        <f ca="1">COUNTIFS(INDIRECT("RAG!$C$"&amp;$V12&amp;":$BB$"&amp;$V12),H$11,RAG!$C$3:$BB$3,$B69)</f>
        <v>5</v>
      </c>
      <c r="I69" s="262" t="s">
        <v>306</v>
      </c>
      <c r="J69" s="262" t="s">
        <v>307</v>
      </c>
      <c r="K69" s="262" t="s">
        <v>308</v>
      </c>
      <c r="L69" s="262" t="s">
        <v>309</v>
      </c>
      <c r="M69" s="262" t="s">
        <v>310</v>
      </c>
      <c r="N69" s="262" t="s">
        <v>282</v>
      </c>
      <c r="O69" s="286" t="s">
        <v>427</v>
      </c>
      <c r="P69" s="250" t="s">
        <v>304</v>
      </c>
      <c r="Q69" s="253" t="s">
        <v>428</v>
      </c>
      <c r="R69" s="253"/>
      <c r="S69" s="323"/>
      <c r="V69" s="256"/>
      <c r="Z69" s="113" t="str">
        <f>IF(R69&gt;0,B69&amp;":"&amp;R69&amp;"
","")</f>
        <v/>
      </c>
    </row>
    <row r="70" spans="1:26" x14ac:dyDescent="0.6">
      <c r="A70" s="290"/>
      <c r="B70" s="260"/>
      <c r="C70" s="140" t="s">
        <v>387</v>
      </c>
      <c r="D70" s="134" t="s">
        <v>305</v>
      </c>
      <c r="E70" s="293"/>
      <c r="F70" s="284"/>
      <c r="G70" s="284"/>
      <c r="H70" s="284"/>
      <c r="I70" s="263"/>
      <c r="J70" s="263"/>
      <c r="K70" s="263"/>
      <c r="L70" s="263"/>
      <c r="M70" s="263"/>
      <c r="N70" s="263"/>
      <c r="O70" s="287"/>
      <c r="P70" s="251"/>
      <c r="Q70" s="254"/>
      <c r="R70" s="254"/>
      <c r="S70" s="323"/>
      <c r="V70" s="257"/>
    </row>
    <row r="71" spans="1:26" ht="78" x14ac:dyDescent="0.6">
      <c r="A71" s="290"/>
      <c r="B71" s="260"/>
      <c r="C71" s="140" t="s">
        <v>388</v>
      </c>
      <c r="D71" s="134" t="s">
        <v>304</v>
      </c>
      <c r="E71" s="293"/>
      <c r="F71" s="284"/>
      <c r="G71" s="284"/>
      <c r="H71" s="284"/>
      <c r="I71" s="263"/>
      <c r="J71" s="263"/>
      <c r="K71" s="263"/>
      <c r="L71" s="263"/>
      <c r="M71" s="263"/>
      <c r="N71" s="263"/>
      <c r="O71" s="287"/>
      <c r="P71" s="251"/>
      <c r="Q71" s="254"/>
      <c r="R71" s="254"/>
      <c r="S71" s="323"/>
      <c r="V71" s="257"/>
    </row>
    <row r="72" spans="1:26" ht="52" x14ac:dyDescent="0.6">
      <c r="A72" s="290"/>
      <c r="B72" s="260"/>
      <c r="C72" s="140" t="s">
        <v>389</v>
      </c>
      <c r="D72" s="134" t="s">
        <v>304</v>
      </c>
      <c r="E72" s="293"/>
      <c r="F72" s="284"/>
      <c r="G72" s="284"/>
      <c r="H72" s="284"/>
      <c r="I72" s="263"/>
      <c r="J72" s="263"/>
      <c r="K72" s="263"/>
      <c r="L72" s="263"/>
      <c r="M72" s="263"/>
      <c r="N72" s="263"/>
      <c r="O72" s="287"/>
      <c r="P72" s="251"/>
      <c r="Q72" s="254"/>
      <c r="R72" s="254"/>
      <c r="S72" s="323"/>
      <c r="V72" s="257"/>
    </row>
    <row r="73" spans="1:26" x14ac:dyDescent="0.6">
      <c r="A73" s="290"/>
      <c r="B73" s="260"/>
      <c r="C73" s="140" t="s">
        <v>390</v>
      </c>
      <c r="D73" s="134" t="s">
        <v>304</v>
      </c>
      <c r="E73" s="293"/>
      <c r="F73" s="284"/>
      <c r="G73" s="284"/>
      <c r="H73" s="284"/>
      <c r="I73" s="263"/>
      <c r="J73" s="263"/>
      <c r="K73" s="263"/>
      <c r="L73" s="263"/>
      <c r="M73" s="263"/>
      <c r="N73" s="263"/>
      <c r="O73" s="287"/>
      <c r="P73" s="251"/>
      <c r="Q73" s="254"/>
      <c r="R73" s="254"/>
      <c r="S73" s="323"/>
      <c r="V73" s="257"/>
    </row>
    <row r="74" spans="1:26" x14ac:dyDescent="0.6">
      <c r="A74" s="290"/>
      <c r="B74" s="260"/>
      <c r="C74" s="140" t="s">
        <v>391</v>
      </c>
      <c r="D74" s="134" t="s">
        <v>304</v>
      </c>
      <c r="E74" s="293"/>
      <c r="F74" s="284"/>
      <c r="G74" s="284"/>
      <c r="H74" s="284"/>
      <c r="I74" s="263"/>
      <c r="J74" s="263"/>
      <c r="K74" s="263"/>
      <c r="L74" s="263"/>
      <c r="M74" s="263"/>
      <c r="N74" s="263"/>
      <c r="O74" s="287"/>
      <c r="P74" s="251"/>
      <c r="Q74" s="254"/>
      <c r="R74" s="254"/>
      <c r="S74" s="323"/>
      <c r="V74" s="257"/>
    </row>
    <row r="75" spans="1:26" ht="101.15" customHeight="1" thickBot="1" x14ac:dyDescent="0.65">
      <c r="A75" s="291"/>
      <c r="B75" s="261"/>
      <c r="C75" s="141" t="s">
        <v>392</v>
      </c>
      <c r="D75" s="134" t="s">
        <v>304</v>
      </c>
      <c r="E75" s="294"/>
      <c r="F75" s="285"/>
      <c r="G75" s="285"/>
      <c r="H75" s="285"/>
      <c r="I75" s="279"/>
      <c r="J75" s="279"/>
      <c r="K75" s="279"/>
      <c r="L75" s="279"/>
      <c r="M75" s="279"/>
      <c r="N75" s="279"/>
      <c r="O75" s="288"/>
      <c r="P75" s="268"/>
      <c r="Q75" s="282"/>
      <c r="R75" s="282"/>
      <c r="S75" s="323"/>
      <c r="V75" s="272"/>
    </row>
    <row r="76" spans="1:26" ht="52" x14ac:dyDescent="0.6">
      <c r="A76" s="289" t="s">
        <v>104</v>
      </c>
      <c r="B76" s="259" t="s">
        <v>125</v>
      </c>
      <c r="C76" s="139" t="s">
        <v>393</v>
      </c>
      <c r="D76" s="133" t="s">
        <v>305</v>
      </c>
      <c r="E76" s="292" t="s">
        <v>305</v>
      </c>
      <c r="F76" s="283">
        <f ca="1">COUNTIFS(INDIRECT("RAG!$C$"&amp;$V12&amp;":$BB$"&amp;$V12),F$11,RAG!$C$3:$BB$3,$B76)</f>
        <v>1</v>
      </c>
      <c r="G76" s="283">
        <f ca="1">COUNTIFS(INDIRECT("RAG!$C$"&amp;$V12&amp;":$BB$"&amp;$V12),G$11,RAG!$C$3:$BB$3,$B76)</f>
        <v>0</v>
      </c>
      <c r="H76" s="283">
        <f ca="1">COUNTIFS(INDIRECT("RAG!$C$"&amp;$V12&amp;":$BB$"&amp;$V12),H$11,RAG!$C$3:$BB$3,$B76)</f>
        <v>3</v>
      </c>
      <c r="I76" s="262" t="s">
        <v>249</v>
      </c>
      <c r="J76" s="262" t="s">
        <v>249</v>
      </c>
      <c r="K76" s="262" t="s">
        <v>249</v>
      </c>
      <c r="L76" s="262" t="s">
        <v>249</v>
      </c>
      <c r="M76" s="262" t="s">
        <v>249</v>
      </c>
      <c r="N76" s="262" t="s">
        <v>280</v>
      </c>
      <c r="O76" s="295" t="s">
        <v>429</v>
      </c>
      <c r="P76" s="250" t="s">
        <v>304</v>
      </c>
      <c r="Q76" s="253"/>
      <c r="R76" s="253" t="s">
        <v>430</v>
      </c>
      <c r="S76" s="323"/>
      <c r="V76" s="256"/>
      <c r="Z76" s="113" t="str">
        <f>IF(R76&gt;0,B76&amp;":"&amp;R76&amp;"
","")</f>
        <v xml:space="preserve">IIA12:Local Plan Policy GR1 Achieving a High Standard of Development
Design and Layout Considerations requires all development proposals to respect the character and landscape of which it is built in.
</v>
      </c>
    </row>
    <row r="77" spans="1:26" x14ac:dyDescent="0.6">
      <c r="A77" s="290"/>
      <c r="B77" s="260"/>
      <c r="C77" s="140" t="s">
        <v>396</v>
      </c>
      <c r="D77" s="134" t="s">
        <v>304</v>
      </c>
      <c r="E77" s="293"/>
      <c r="F77" s="284"/>
      <c r="G77" s="284"/>
      <c r="H77" s="284"/>
      <c r="I77" s="263"/>
      <c r="J77" s="263"/>
      <c r="K77" s="263"/>
      <c r="L77" s="263"/>
      <c r="M77" s="263"/>
      <c r="N77" s="263"/>
      <c r="O77" s="296"/>
      <c r="P77" s="251"/>
      <c r="Q77" s="254"/>
      <c r="R77" s="254"/>
      <c r="S77" s="323"/>
      <c r="V77" s="257"/>
    </row>
    <row r="78" spans="1:26" ht="52" x14ac:dyDescent="0.6">
      <c r="A78" s="290"/>
      <c r="B78" s="260"/>
      <c r="C78" s="140" t="s">
        <v>397</v>
      </c>
      <c r="D78" s="134" t="s">
        <v>305</v>
      </c>
      <c r="E78" s="293"/>
      <c r="F78" s="284"/>
      <c r="G78" s="284"/>
      <c r="H78" s="284"/>
      <c r="I78" s="263"/>
      <c r="J78" s="263"/>
      <c r="K78" s="263"/>
      <c r="L78" s="263"/>
      <c r="M78" s="263"/>
      <c r="N78" s="263"/>
      <c r="O78" s="296"/>
      <c r="P78" s="251"/>
      <c r="Q78" s="254"/>
      <c r="R78" s="254"/>
      <c r="S78" s="323"/>
      <c r="V78" s="257"/>
    </row>
    <row r="79" spans="1:26" x14ac:dyDescent="0.6">
      <c r="A79" s="290"/>
      <c r="B79" s="260"/>
      <c r="C79" s="140" t="s">
        <v>398</v>
      </c>
      <c r="D79" s="134" t="s">
        <v>305</v>
      </c>
      <c r="E79" s="293"/>
      <c r="F79" s="284"/>
      <c r="G79" s="284"/>
      <c r="H79" s="284"/>
      <c r="I79" s="263"/>
      <c r="J79" s="263"/>
      <c r="K79" s="263"/>
      <c r="L79" s="263"/>
      <c r="M79" s="263"/>
      <c r="N79" s="263"/>
      <c r="O79" s="296"/>
      <c r="P79" s="251"/>
      <c r="Q79" s="254"/>
      <c r="R79" s="254"/>
      <c r="S79" s="323"/>
      <c r="V79" s="257"/>
    </row>
    <row r="80" spans="1:26" ht="298.5" customHeight="1" thickBot="1" x14ac:dyDescent="0.65">
      <c r="A80" s="291"/>
      <c r="B80" s="261"/>
      <c r="C80" s="146" t="s">
        <v>399</v>
      </c>
      <c r="D80" s="134" t="s">
        <v>304</v>
      </c>
      <c r="E80" s="294"/>
      <c r="F80" s="285"/>
      <c r="G80" s="285"/>
      <c r="H80" s="285"/>
      <c r="I80" s="279"/>
      <c r="J80" s="279"/>
      <c r="K80" s="279"/>
      <c r="L80" s="279"/>
      <c r="M80" s="279"/>
      <c r="N80" s="279"/>
      <c r="O80" s="297"/>
      <c r="P80" s="268"/>
      <c r="Q80" s="282"/>
      <c r="R80" s="282"/>
      <c r="S80" s="323"/>
      <c r="V80" s="272"/>
    </row>
    <row r="81" spans="1:26" ht="52" x14ac:dyDescent="0.6">
      <c r="A81" s="273" t="s">
        <v>110</v>
      </c>
      <c r="B81" s="259" t="s">
        <v>126</v>
      </c>
      <c r="C81" s="139" t="s">
        <v>400</v>
      </c>
      <c r="D81" s="133" t="s">
        <v>305</v>
      </c>
      <c r="E81" s="276" t="s">
        <v>305</v>
      </c>
      <c r="F81" s="259">
        <f ca="1">COUNTIFS(INDIRECT("RAG!$C$"&amp;$V12&amp;":$BB$"&amp;$V12),F$11,RAG!$C$3:$BB$3,$B81)</f>
        <v>0</v>
      </c>
      <c r="G81" s="259">
        <f ca="1">COUNTIFS(INDIRECT("RAG!$C$"&amp;$V12&amp;":$BB$"&amp;$V12),G$11,RAG!$C$3:$BB$3,$B81)</f>
        <v>0</v>
      </c>
      <c r="H81" s="259">
        <f ca="1">COUNTIFS(INDIRECT("RAG!$C$"&amp;$V12&amp;":$BB$"&amp;$V12),H$11,RAG!$C$3:$BB$3,$B81)</f>
        <v>5</v>
      </c>
      <c r="I81" s="262" t="s">
        <v>306</v>
      </c>
      <c r="J81" s="262" t="s">
        <v>307</v>
      </c>
      <c r="K81" s="262" t="s">
        <v>346</v>
      </c>
      <c r="L81" s="262" t="s">
        <v>309</v>
      </c>
      <c r="M81" s="262" t="s">
        <v>310</v>
      </c>
      <c r="N81" s="262" t="s">
        <v>279</v>
      </c>
      <c r="O81" s="265" t="s">
        <v>431</v>
      </c>
      <c r="P81" s="250" t="s">
        <v>304</v>
      </c>
      <c r="Q81" s="269"/>
      <c r="R81" s="269"/>
      <c r="S81" s="323"/>
      <c r="V81" s="256"/>
      <c r="Z81" s="113" t="str">
        <f>IF(R81&gt;0,B81&amp;":"&amp;R81&amp;"
","")</f>
        <v/>
      </c>
    </row>
    <row r="82" spans="1:26" x14ac:dyDescent="0.6">
      <c r="A82" s="274"/>
      <c r="B82" s="260"/>
      <c r="C82" s="140" t="s">
        <v>402</v>
      </c>
      <c r="D82" s="134" t="s">
        <v>305</v>
      </c>
      <c r="E82" s="277"/>
      <c r="F82" s="260"/>
      <c r="G82" s="260"/>
      <c r="H82" s="260"/>
      <c r="I82" s="263"/>
      <c r="J82" s="263"/>
      <c r="K82" s="263"/>
      <c r="L82" s="263"/>
      <c r="M82" s="263"/>
      <c r="N82" s="263"/>
      <c r="O82" s="266"/>
      <c r="P82" s="251"/>
      <c r="Q82" s="270"/>
      <c r="R82" s="270"/>
      <c r="S82" s="323"/>
      <c r="V82" s="257"/>
    </row>
    <row r="83" spans="1:26" x14ac:dyDescent="0.6">
      <c r="A83" s="274"/>
      <c r="B83" s="260"/>
      <c r="C83" s="140" t="s">
        <v>403</v>
      </c>
      <c r="D83" s="134" t="s">
        <v>304</v>
      </c>
      <c r="E83" s="277"/>
      <c r="F83" s="260"/>
      <c r="G83" s="260"/>
      <c r="H83" s="260"/>
      <c r="I83" s="263"/>
      <c r="J83" s="263"/>
      <c r="K83" s="263"/>
      <c r="L83" s="263"/>
      <c r="M83" s="263"/>
      <c r="N83" s="263"/>
      <c r="O83" s="266"/>
      <c r="P83" s="251"/>
      <c r="Q83" s="270"/>
      <c r="R83" s="270"/>
      <c r="S83" s="323"/>
      <c r="V83" s="257"/>
    </row>
    <row r="84" spans="1:26" x14ac:dyDescent="0.6">
      <c r="A84" s="274"/>
      <c r="B84" s="260"/>
      <c r="C84" s="147" t="s">
        <v>404</v>
      </c>
      <c r="D84" s="134" t="s">
        <v>304</v>
      </c>
      <c r="E84" s="277"/>
      <c r="F84" s="260"/>
      <c r="G84" s="260"/>
      <c r="H84" s="260"/>
      <c r="I84" s="263"/>
      <c r="J84" s="263"/>
      <c r="K84" s="263"/>
      <c r="L84" s="263"/>
      <c r="M84" s="263"/>
      <c r="N84" s="263"/>
      <c r="O84" s="266"/>
      <c r="P84" s="251"/>
      <c r="Q84" s="270"/>
      <c r="R84" s="270"/>
      <c r="S84" s="323"/>
      <c r="V84" s="257"/>
    </row>
    <row r="85" spans="1:26" ht="78" x14ac:dyDescent="0.6">
      <c r="A85" s="274"/>
      <c r="B85" s="260"/>
      <c r="C85" s="147" t="s">
        <v>405</v>
      </c>
      <c r="D85" s="134" t="s">
        <v>304</v>
      </c>
      <c r="E85" s="277"/>
      <c r="F85" s="260"/>
      <c r="G85" s="260"/>
      <c r="H85" s="260"/>
      <c r="I85" s="263"/>
      <c r="J85" s="263"/>
      <c r="K85" s="263"/>
      <c r="L85" s="263"/>
      <c r="M85" s="263"/>
      <c r="N85" s="263"/>
      <c r="O85" s="266"/>
      <c r="P85" s="251"/>
      <c r="Q85" s="270"/>
      <c r="R85" s="270"/>
      <c r="S85" s="323"/>
      <c r="V85" s="257"/>
    </row>
    <row r="86" spans="1:26" ht="78" x14ac:dyDescent="0.6">
      <c r="A86" s="274"/>
      <c r="B86" s="260"/>
      <c r="C86" s="147" t="s">
        <v>406</v>
      </c>
      <c r="D86" s="134" t="s">
        <v>305</v>
      </c>
      <c r="E86" s="277"/>
      <c r="F86" s="260"/>
      <c r="G86" s="260"/>
      <c r="H86" s="260"/>
      <c r="I86" s="263"/>
      <c r="J86" s="263"/>
      <c r="K86" s="263"/>
      <c r="L86" s="263"/>
      <c r="M86" s="263"/>
      <c r="N86" s="263"/>
      <c r="O86" s="266"/>
      <c r="P86" s="251"/>
      <c r="Q86" s="270"/>
      <c r="R86" s="270"/>
      <c r="S86" s="323"/>
      <c r="V86" s="257"/>
    </row>
    <row r="87" spans="1:26" ht="52.5" thickBot="1" x14ac:dyDescent="0.65">
      <c r="A87" s="280"/>
      <c r="B87" s="261"/>
      <c r="C87" s="145" t="s">
        <v>407</v>
      </c>
      <c r="D87" s="134" t="s">
        <v>304</v>
      </c>
      <c r="E87" s="278"/>
      <c r="F87" s="261"/>
      <c r="G87" s="261"/>
      <c r="H87" s="261"/>
      <c r="I87" s="279"/>
      <c r="J87" s="279"/>
      <c r="K87" s="279"/>
      <c r="L87" s="279"/>
      <c r="M87" s="279"/>
      <c r="N87" s="279"/>
      <c r="O87" s="267"/>
      <c r="P87" s="268"/>
      <c r="Q87" s="271"/>
      <c r="R87" s="271"/>
      <c r="S87" s="323"/>
      <c r="V87" s="272"/>
    </row>
    <row r="88" spans="1:26" ht="52" x14ac:dyDescent="0.6">
      <c r="A88" s="273" t="s">
        <v>113</v>
      </c>
      <c r="B88" s="259" t="s">
        <v>127</v>
      </c>
      <c r="C88" s="148" t="s">
        <v>408</v>
      </c>
      <c r="D88" s="133" t="s">
        <v>304</v>
      </c>
      <c r="E88" s="276" t="s">
        <v>305</v>
      </c>
      <c r="F88" s="259">
        <f ca="1">COUNTIFS(INDIRECT("RAG!$C$"&amp;$V12&amp;":$BB$"&amp;$V12),F$11,RAG!$C$3:$BB$3,$B88)</f>
        <v>0</v>
      </c>
      <c r="G88" s="259">
        <f ca="1">COUNTIFS(INDIRECT("RAG!$C$"&amp;$V12&amp;":$BB$"&amp;$V12),G$11,RAG!$C$3:$BB$3,$B88)</f>
        <v>0</v>
      </c>
      <c r="H88" s="259">
        <f ca="1">COUNTIFS(INDIRECT("RAG!$C$"&amp;$V12&amp;":$BB$"&amp;$V12),H$11,RAG!$C$3:$BB$3,$B88)</f>
        <v>1</v>
      </c>
      <c r="I88" s="262" t="s">
        <v>249</v>
      </c>
      <c r="J88" s="262" t="s">
        <v>249</v>
      </c>
      <c r="K88" s="262" t="s">
        <v>249</v>
      </c>
      <c r="L88" s="262" t="s">
        <v>249</v>
      </c>
      <c r="M88" s="262" t="s">
        <v>249</v>
      </c>
      <c r="N88" s="262" t="s">
        <v>280</v>
      </c>
      <c r="O88" s="265" t="s">
        <v>409</v>
      </c>
      <c r="P88" s="250" t="s">
        <v>304</v>
      </c>
      <c r="Q88" s="253"/>
      <c r="R88" s="253" t="s">
        <v>410</v>
      </c>
      <c r="S88" s="323"/>
      <c r="V88" s="256"/>
      <c r="Z88" s="113" t="str">
        <f>IF(R88&gt;0,B88&amp;":"&amp;R88&amp;"
","")</f>
        <v xml:space="preserve">IIA14:Local Plan policy CE1 Reducing and Managing Waste requires adequate general waste, recycling and organic material facilities to be delivered in a development, as well requires developments to apply circular economy principles in order to improve resource efficiency.
</v>
      </c>
    </row>
    <row r="89" spans="1:26" ht="52" x14ac:dyDescent="0.6">
      <c r="A89" s="274"/>
      <c r="B89" s="260"/>
      <c r="C89" s="147" t="s">
        <v>411</v>
      </c>
      <c r="D89" s="134" t="s">
        <v>304</v>
      </c>
      <c r="E89" s="277"/>
      <c r="F89" s="260"/>
      <c r="G89" s="260"/>
      <c r="H89" s="260"/>
      <c r="I89" s="263"/>
      <c r="J89" s="263"/>
      <c r="K89" s="263"/>
      <c r="L89" s="263"/>
      <c r="M89" s="263"/>
      <c r="N89" s="263"/>
      <c r="O89" s="266"/>
      <c r="P89" s="251"/>
      <c r="Q89" s="254"/>
      <c r="R89" s="254"/>
      <c r="S89" s="323"/>
      <c r="V89" s="257"/>
    </row>
    <row r="90" spans="1:26" x14ac:dyDescent="0.6">
      <c r="A90" s="274"/>
      <c r="B90" s="260"/>
      <c r="C90" s="147" t="s">
        <v>412</v>
      </c>
      <c r="D90" s="134" t="s">
        <v>304</v>
      </c>
      <c r="E90" s="277"/>
      <c r="F90" s="260"/>
      <c r="G90" s="260"/>
      <c r="H90" s="260"/>
      <c r="I90" s="263"/>
      <c r="J90" s="263"/>
      <c r="K90" s="263"/>
      <c r="L90" s="263"/>
      <c r="M90" s="263"/>
      <c r="N90" s="263"/>
      <c r="O90" s="266"/>
      <c r="P90" s="251"/>
      <c r="Q90" s="254"/>
      <c r="R90" s="254"/>
      <c r="S90" s="323"/>
      <c r="V90" s="257"/>
    </row>
    <row r="91" spans="1:26" ht="244.75" customHeight="1" thickBot="1" x14ac:dyDescent="0.65">
      <c r="A91" s="275"/>
      <c r="B91" s="261"/>
      <c r="C91" s="149" t="s">
        <v>413</v>
      </c>
      <c r="D91" s="150" t="s">
        <v>305</v>
      </c>
      <c r="E91" s="278"/>
      <c r="F91" s="261"/>
      <c r="G91" s="261"/>
      <c r="H91" s="261"/>
      <c r="I91" s="264"/>
      <c r="J91" s="264"/>
      <c r="K91" s="264"/>
      <c r="L91" s="264"/>
      <c r="M91" s="264"/>
      <c r="N91" s="264"/>
      <c r="O91" s="281"/>
      <c r="P91" s="252"/>
      <c r="Q91" s="255"/>
      <c r="R91" s="255"/>
      <c r="S91" s="323"/>
      <c r="V91" s="258"/>
      <c r="W91" s="151" t="str">
        <f>IF(N91='[4]Drop downs'!$G$2,B91&amp;": "&amp;O91&amp;""," ")</f>
        <v xml:space="preserve"> </v>
      </c>
      <c r="X91" s="151"/>
    </row>
    <row r="94" spans="1:26" s="153" customFormat="1" x14ac:dyDescent="0.6">
      <c r="A94" s="113"/>
      <c r="B94" s="113"/>
      <c r="C94" s="113"/>
      <c r="D94" s="113"/>
      <c r="E94" s="113"/>
      <c r="F94" s="113"/>
      <c r="G94" s="113"/>
      <c r="H94" s="113"/>
      <c r="I94" s="113"/>
      <c r="J94" s="113"/>
      <c r="K94" s="113"/>
      <c r="L94" s="113"/>
      <c r="M94" s="113"/>
      <c r="N94" s="113"/>
      <c r="O94" s="113"/>
      <c r="P94" s="113"/>
      <c r="Q94" s="113"/>
      <c r="R94" s="113"/>
      <c r="S94" s="152"/>
    </row>
  </sheetData>
  <sheetProtection algorithmName="SHA-512" hashValue="uIaDuXb2KNEZ0Ncc2cNtgk3EtgtjC8U11c0DmSIyWrQgIB2jnImNqF0T86mBtwHbB+WwYxTe/tlXWen5ADHdHQ==" saltValue="pWp91sq0th2e9rORD8aizg==" spinCount="100000" sheet="1" objects="1" scenarios="1"/>
  <autoFilter ref="A11:Q91" xr:uid="{D2C47CAF-421C-4D58-AA7A-22430CCF83D7}"/>
  <mergeCells count="263">
    <mergeCell ref="S81:S87"/>
    <mergeCell ref="S88:S91"/>
    <mergeCell ref="S12:S21"/>
    <mergeCell ref="S22:S23"/>
    <mergeCell ref="S24:S31"/>
    <mergeCell ref="S32:S39"/>
    <mergeCell ref="S40:S45"/>
    <mergeCell ref="S46:S50"/>
    <mergeCell ref="S53:S57"/>
    <mergeCell ref="S58:S60"/>
    <mergeCell ref="S61:S68"/>
    <mergeCell ref="S51:S52"/>
    <mergeCell ref="C1:D1"/>
    <mergeCell ref="C2:D2"/>
    <mergeCell ref="C3:D3"/>
    <mergeCell ref="C4:D4"/>
    <mergeCell ref="C5:D5"/>
    <mergeCell ref="C6:D6"/>
    <mergeCell ref="C7:D7"/>
    <mergeCell ref="C8:D8"/>
    <mergeCell ref="A10:C10"/>
    <mergeCell ref="I10:R10"/>
    <mergeCell ref="A12:A21"/>
    <mergeCell ref="B12:B21"/>
    <mergeCell ref="E12:E21"/>
    <mergeCell ref="F12:F21"/>
    <mergeCell ref="G12:G21"/>
    <mergeCell ref="H12:H21"/>
    <mergeCell ref="O12:O21"/>
    <mergeCell ref="P12:P21"/>
    <mergeCell ref="Q12:Q21"/>
    <mergeCell ref="R12:R21"/>
    <mergeCell ref="O24:O31"/>
    <mergeCell ref="P24:P31"/>
    <mergeCell ref="Q24:Q31"/>
    <mergeCell ref="V12:V21"/>
    <mergeCell ref="A22:A23"/>
    <mergeCell ref="B22:B23"/>
    <mergeCell ref="E22:E23"/>
    <mergeCell ref="F22:F23"/>
    <mergeCell ref="G22:G23"/>
    <mergeCell ref="I12:I21"/>
    <mergeCell ref="J12:J21"/>
    <mergeCell ref="K12:K21"/>
    <mergeCell ref="L12:L21"/>
    <mergeCell ref="M12:M21"/>
    <mergeCell ref="N12:N21"/>
    <mergeCell ref="N22:N23"/>
    <mergeCell ref="O22:O23"/>
    <mergeCell ref="P22:P23"/>
    <mergeCell ref="Q22:Q23"/>
    <mergeCell ref="R22:R23"/>
    <mergeCell ref="V22:V23"/>
    <mergeCell ref="H22:H23"/>
    <mergeCell ref="I22:I23"/>
    <mergeCell ref="J22:J23"/>
    <mergeCell ref="K22:K23"/>
    <mergeCell ref="L22:L23"/>
    <mergeCell ref="M22:M23"/>
    <mergeCell ref="R24:R31"/>
    <mergeCell ref="V24:V31"/>
    <mergeCell ref="A32:A39"/>
    <mergeCell ref="B32:B39"/>
    <mergeCell ref="E32:E39"/>
    <mergeCell ref="F32:F39"/>
    <mergeCell ref="G32:G39"/>
    <mergeCell ref="I24:I31"/>
    <mergeCell ref="J24:J31"/>
    <mergeCell ref="K24:K31"/>
    <mergeCell ref="L24:L31"/>
    <mergeCell ref="M24:M31"/>
    <mergeCell ref="N24:N31"/>
    <mergeCell ref="A24:A31"/>
    <mergeCell ref="B24:B31"/>
    <mergeCell ref="E24:E31"/>
    <mergeCell ref="F24:F31"/>
    <mergeCell ref="G24:G31"/>
    <mergeCell ref="H24:H31"/>
    <mergeCell ref="N32:N39"/>
    <mergeCell ref="O32:O39"/>
    <mergeCell ref="P32:P39"/>
    <mergeCell ref="Q32:Q39"/>
    <mergeCell ref="R32:R39"/>
    <mergeCell ref="V32:V39"/>
    <mergeCell ref="H32:H39"/>
    <mergeCell ref="I32:I39"/>
    <mergeCell ref="J32:J39"/>
    <mergeCell ref="K32:K39"/>
    <mergeCell ref="L32:L39"/>
    <mergeCell ref="M32:M39"/>
    <mergeCell ref="O40:O45"/>
    <mergeCell ref="P40:P45"/>
    <mergeCell ref="Q40:Q45"/>
    <mergeCell ref="R40:R45"/>
    <mergeCell ref="V40:V45"/>
    <mergeCell ref="M40:M45"/>
    <mergeCell ref="N40:N45"/>
    <mergeCell ref="A46:A50"/>
    <mergeCell ref="B46:B50"/>
    <mergeCell ref="E46:E50"/>
    <mergeCell ref="F46:F50"/>
    <mergeCell ref="G46:G50"/>
    <mergeCell ref="I40:I45"/>
    <mergeCell ref="J40:J45"/>
    <mergeCell ref="K40:K45"/>
    <mergeCell ref="L40:L45"/>
    <mergeCell ref="A40:A45"/>
    <mergeCell ref="B40:B45"/>
    <mergeCell ref="E40:E45"/>
    <mergeCell ref="F40:F45"/>
    <mergeCell ref="G40:G45"/>
    <mergeCell ref="H40:H45"/>
    <mergeCell ref="N46:N50"/>
    <mergeCell ref="O46:O50"/>
    <mergeCell ref="P46:P50"/>
    <mergeCell ref="Q46:Q50"/>
    <mergeCell ref="R46:R50"/>
    <mergeCell ref="V46:V50"/>
    <mergeCell ref="H46:H50"/>
    <mergeCell ref="I46:I50"/>
    <mergeCell ref="J46:J50"/>
    <mergeCell ref="K46:K50"/>
    <mergeCell ref="L46:L50"/>
    <mergeCell ref="M46:M50"/>
    <mergeCell ref="O51:O52"/>
    <mergeCell ref="P51:P52"/>
    <mergeCell ref="Q51:Q52"/>
    <mergeCell ref="R51:R52"/>
    <mergeCell ref="V51:V52"/>
    <mergeCell ref="A53:A57"/>
    <mergeCell ref="B53:B57"/>
    <mergeCell ref="E53:E57"/>
    <mergeCell ref="F53:F57"/>
    <mergeCell ref="G53:G57"/>
    <mergeCell ref="I51:I52"/>
    <mergeCell ref="J51:J52"/>
    <mergeCell ref="K51:K52"/>
    <mergeCell ref="L51:L52"/>
    <mergeCell ref="M51:M52"/>
    <mergeCell ref="N51:N52"/>
    <mergeCell ref="A51:A52"/>
    <mergeCell ref="B51:B52"/>
    <mergeCell ref="E51:E52"/>
    <mergeCell ref="F51:F52"/>
    <mergeCell ref="G51:G52"/>
    <mergeCell ref="H51:H52"/>
    <mergeCell ref="N53:N57"/>
    <mergeCell ref="O53:O57"/>
    <mergeCell ref="P53:P57"/>
    <mergeCell ref="Q53:Q57"/>
    <mergeCell ref="R53:R57"/>
    <mergeCell ref="V53:V57"/>
    <mergeCell ref="H53:H57"/>
    <mergeCell ref="I53:I57"/>
    <mergeCell ref="J53:J57"/>
    <mergeCell ref="K53:K57"/>
    <mergeCell ref="L53:L57"/>
    <mergeCell ref="M53:M57"/>
    <mergeCell ref="O58:O60"/>
    <mergeCell ref="P58:P60"/>
    <mergeCell ref="Q58:Q60"/>
    <mergeCell ref="R58:R60"/>
    <mergeCell ref="V58:V60"/>
    <mergeCell ref="A61:A68"/>
    <mergeCell ref="B61:B68"/>
    <mergeCell ref="E61:E68"/>
    <mergeCell ref="F61:F68"/>
    <mergeCell ref="G61:G68"/>
    <mergeCell ref="I58:I60"/>
    <mergeCell ref="J58:J60"/>
    <mergeCell ref="K58:K60"/>
    <mergeCell ref="L58:L60"/>
    <mergeCell ref="M58:M60"/>
    <mergeCell ref="N58:N60"/>
    <mergeCell ref="A58:A60"/>
    <mergeCell ref="B58:B60"/>
    <mergeCell ref="E58:E60"/>
    <mergeCell ref="F58:F60"/>
    <mergeCell ref="G58:G60"/>
    <mergeCell ref="H58:H60"/>
    <mergeCell ref="N61:N68"/>
    <mergeCell ref="O61:O68"/>
    <mergeCell ref="P61:P68"/>
    <mergeCell ref="Q61:Q68"/>
    <mergeCell ref="R61:R68"/>
    <mergeCell ref="V61:V68"/>
    <mergeCell ref="H61:H68"/>
    <mergeCell ref="I61:I68"/>
    <mergeCell ref="J61:J68"/>
    <mergeCell ref="K61:K68"/>
    <mergeCell ref="L61:L68"/>
    <mergeCell ref="M61:M68"/>
    <mergeCell ref="R69:R75"/>
    <mergeCell ref="V69:V75"/>
    <mergeCell ref="A76:A80"/>
    <mergeCell ref="B76:B80"/>
    <mergeCell ref="E76:E80"/>
    <mergeCell ref="F76:F80"/>
    <mergeCell ref="G76:G80"/>
    <mergeCell ref="I69:I75"/>
    <mergeCell ref="J69:J75"/>
    <mergeCell ref="K69:K75"/>
    <mergeCell ref="L69:L75"/>
    <mergeCell ref="M69:M75"/>
    <mergeCell ref="N69:N75"/>
    <mergeCell ref="A69:A75"/>
    <mergeCell ref="B69:B75"/>
    <mergeCell ref="E69:E75"/>
    <mergeCell ref="F69:F75"/>
    <mergeCell ref="G69:G75"/>
    <mergeCell ref="H69:H75"/>
    <mergeCell ref="N76:N80"/>
    <mergeCell ref="O76:O80"/>
    <mergeCell ref="S69:S75"/>
    <mergeCell ref="S76:S80"/>
    <mergeCell ref="H76:H80"/>
    <mergeCell ref="I76:I80"/>
    <mergeCell ref="J76:J80"/>
    <mergeCell ref="K76:K80"/>
    <mergeCell ref="L76:L80"/>
    <mergeCell ref="M76:M80"/>
    <mergeCell ref="O69:O75"/>
    <mergeCell ref="P69:P75"/>
    <mergeCell ref="Q69:Q75"/>
    <mergeCell ref="A88:A91"/>
    <mergeCell ref="B88:B91"/>
    <mergeCell ref="E88:E91"/>
    <mergeCell ref="F88:F91"/>
    <mergeCell ref="G88:G91"/>
    <mergeCell ref="I81:I87"/>
    <mergeCell ref="J81:J87"/>
    <mergeCell ref="K81:K87"/>
    <mergeCell ref="L81:L87"/>
    <mergeCell ref="A81:A87"/>
    <mergeCell ref="B81:B87"/>
    <mergeCell ref="E81:E87"/>
    <mergeCell ref="F81:F87"/>
    <mergeCell ref="G81:G87"/>
    <mergeCell ref="H81:H87"/>
    <mergeCell ref="AA59:AA61"/>
    <mergeCell ref="P88:P91"/>
    <mergeCell ref="Q88:Q91"/>
    <mergeCell ref="R88:R91"/>
    <mergeCell ref="V88:V91"/>
    <mergeCell ref="H88:H91"/>
    <mergeCell ref="I88:I91"/>
    <mergeCell ref="J88:J91"/>
    <mergeCell ref="K88:K91"/>
    <mergeCell ref="L88:L91"/>
    <mergeCell ref="M88:M91"/>
    <mergeCell ref="O81:O87"/>
    <mergeCell ref="P81:P87"/>
    <mergeCell ref="Q81:Q87"/>
    <mergeCell ref="R81:R87"/>
    <mergeCell ref="V81:V87"/>
    <mergeCell ref="M81:M87"/>
    <mergeCell ref="N81:N87"/>
    <mergeCell ref="N88:N91"/>
    <mergeCell ref="O88:O91"/>
    <mergeCell ref="P76:P80"/>
    <mergeCell ref="Q76:Q80"/>
    <mergeCell ref="R76:R80"/>
    <mergeCell ref="V76:V80"/>
  </mergeCells>
  <conditionalFormatting sqref="C12:D91">
    <cfRule type="expression" dxfId="3385" priority="1">
      <formula>$D12="No"</formula>
    </cfRule>
  </conditionalFormatting>
  <conditionalFormatting sqref="F12:F91">
    <cfRule type="cellIs" dxfId="3384" priority="4" operator="greaterThan">
      <formula>0</formula>
    </cfRule>
  </conditionalFormatting>
  <conditionalFormatting sqref="G12:G91">
    <cfRule type="cellIs" dxfId="3383" priority="3" operator="greaterThan">
      <formula>0</formula>
    </cfRule>
  </conditionalFormatting>
  <conditionalFormatting sqref="H12:H91">
    <cfRule type="cellIs" dxfId="3382" priority="2" operator="greaterThan">
      <formula>0</formula>
    </cfRule>
  </conditionalFormatting>
  <conditionalFormatting sqref="N12">
    <cfRule type="cellIs" dxfId="3381" priority="84" operator="equal">
      <formula>"Neutral"</formula>
    </cfRule>
    <cfRule type="cellIs" dxfId="3380" priority="83" operator="equal">
      <formula>"Significant Positive"</formula>
    </cfRule>
    <cfRule type="cellIs" dxfId="3379" priority="82" operator="equal">
      <formula>"Minor Positive"</formula>
    </cfRule>
    <cfRule type="cellIs" dxfId="3378" priority="81" operator="equal">
      <formula>"Significant Negative"</formula>
    </cfRule>
    <cfRule type="cellIs" dxfId="3377" priority="80" operator="equal">
      <formula>"Minor Negative"</formula>
    </cfRule>
  </conditionalFormatting>
  <conditionalFormatting sqref="N22">
    <cfRule type="cellIs" dxfId="3376" priority="124" operator="equal">
      <formula>"Minor Negative"</formula>
    </cfRule>
    <cfRule type="cellIs" dxfId="3375" priority="128" operator="equal">
      <formula>"Significant Positive"</formula>
    </cfRule>
    <cfRule type="cellIs" dxfId="3374" priority="127" operator="equal">
      <formula>"Minor Positive"</formula>
    </cfRule>
    <cfRule type="cellIs" dxfId="3373" priority="126" operator="equal">
      <formula>"Neutral"</formula>
    </cfRule>
    <cfRule type="cellIs" dxfId="3372" priority="125" operator="equal">
      <formula>"Uncertain"</formula>
    </cfRule>
    <cfRule type="cellIs" dxfId="3371" priority="123" operator="equal">
      <formula>"Significant Negative"</formula>
    </cfRule>
  </conditionalFormatting>
  <conditionalFormatting sqref="N24">
    <cfRule type="cellIs" dxfId="3370" priority="121" operator="equal">
      <formula>"Minor Positive"</formula>
    </cfRule>
    <cfRule type="cellIs" dxfId="3369" priority="120" operator="equal">
      <formula>"Neutral"</formula>
    </cfRule>
    <cfRule type="cellIs" dxfId="3368" priority="119" operator="equal">
      <formula>"Uncertain"</formula>
    </cfRule>
    <cfRule type="cellIs" dxfId="3367" priority="118" operator="equal">
      <formula>"Minor Negative"</formula>
    </cfRule>
    <cfRule type="cellIs" dxfId="3366" priority="117" operator="equal">
      <formula>"Significant Negative"</formula>
    </cfRule>
    <cfRule type="cellIs" dxfId="3365" priority="122" operator="equal">
      <formula>"Significant Positive"</formula>
    </cfRule>
  </conditionalFormatting>
  <conditionalFormatting sqref="N32">
    <cfRule type="cellIs" dxfId="3364" priority="116" operator="equal">
      <formula>"Significant Positive"</formula>
    </cfRule>
    <cfRule type="cellIs" dxfId="3363" priority="114" operator="equal">
      <formula>"Neutral"</formula>
    </cfRule>
    <cfRule type="cellIs" dxfId="3362" priority="115" operator="equal">
      <formula>"Minor Positive"</formula>
    </cfRule>
    <cfRule type="cellIs" dxfId="3361" priority="113" operator="equal">
      <formula>"Uncertain"</formula>
    </cfRule>
    <cfRule type="cellIs" dxfId="3360" priority="112" operator="equal">
      <formula>"Minor Negative"</formula>
    </cfRule>
    <cfRule type="cellIs" dxfId="3359" priority="111" operator="equal">
      <formula>"Significant Negative"</formula>
    </cfRule>
  </conditionalFormatting>
  <conditionalFormatting sqref="N40">
    <cfRule type="cellIs" dxfId="3358" priority="39" operator="equal">
      <formula>"Minor Negative"</formula>
    </cfRule>
    <cfRule type="cellIs" dxfId="3357" priority="40" operator="equal">
      <formula>"Uncertain"</formula>
    </cfRule>
    <cfRule type="cellIs" dxfId="3356" priority="41" operator="equal">
      <formula>"Neutral"</formula>
    </cfRule>
    <cfRule type="cellIs" dxfId="3355" priority="43" operator="equal">
      <formula>"Significant Positive"</formula>
    </cfRule>
    <cfRule type="cellIs" dxfId="3354" priority="42" operator="equal">
      <formula>"Minor Positive"</formula>
    </cfRule>
    <cfRule type="cellIs" dxfId="3353" priority="38" operator="equal">
      <formula>"Significant Negative"</formula>
    </cfRule>
  </conditionalFormatting>
  <conditionalFormatting sqref="N46">
    <cfRule type="cellIs" dxfId="3352" priority="79" operator="equal">
      <formula>"Significant Positive"</formula>
    </cfRule>
    <cfRule type="cellIs" dxfId="3351" priority="78" operator="equal">
      <formula>"Minor Positive"</formula>
    </cfRule>
    <cfRule type="cellIs" dxfId="3350" priority="76" operator="equal">
      <formula>"Uncertain"</formula>
    </cfRule>
    <cfRule type="cellIs" dxfId="3349" priority="75" operator="equal">
      <formula>"Minor Negative"</formula>
    </cfRule>
    <cfRule type="cellIs" dxfId="3348" priority="74" operator="equal">
      <formula>"Significant Negative"</formula>
    </cfRule>
    <cfRule type="cellIs" dxfId="3347" priority="77" operator="equal">
      <formula>"Neutral"</formula>
    </cfRule>
  </conditionalFormatting>
  <conditionalFormatting sqref="N51">
    <cfRule type="cellIs" dxfId="3346" priority="103" operator="equal">
      <formula>"Minor Positive"</formula>
    </cfRule>
    <cfRule type="cellIs" dxfId="3345" priority="102" operator="equal">
      <formula>"Neutral"</formula>
    </cfRule>
    <cfRule type="cellIs" dxfId="3344" priority="99" operator="equal">
      <formula>"Significant Negative"</formula>
    </cfRule>
    <cfRule type="cellIs" dxfId="3343" priority="100" operator="equal">
      <formula>"Minor Negative"</formula>
    </cfRule>
    <cfRule type="cellIs" dxfId="3342" priority="101" operator="equal">
      <formula>"Uncertain"</formula>
    </cfRule>
    <cfRule type="cellIs" dxfId="3341" priority="104" operator="equal">
      <formula>"Significant Positive"</formula>
    </cfRule>
  </conditionalFormatting>
  <conditionalFormatting sqref="N53">
    <cfRule type="cellIs" dxfId="3340" priority="93" operator="equal">
      <formula>"Significant Negative"</formula>
    </cfRule>
    <cfRule type="cellIs" dxfId="3339" priority="94" operator="equal">
      <formula>"Minor Negative"</formula>
    </cfRule>
    <cfRule type="cellIs" dxfId="3338" priority="97" operator="equal">
      <formula>"Minor Positive"</formula>
    </cfRule>
    <cfRule type="cellIs" dxfId="3337" priority="96" operator="equal">
      <formula>"Neutral"</formula>
    </cfRule>
    <cfRule type="cellIs" dxfId="3336" priority="98" operator="equal">
      <formula>"Significant Positive"</formula>
    </cfRule>
    <cfRule type="cellIs" dxfId="3335" priority="95" operator="equal">
      <formula>"Uncertain"</formula>
    </cfRule>
  </conditionalFormatting>
  <conditionalFormatting sqref="N58">
    <cfRule type="cellIs" dxfId="3334" priority="12" operator="equal">
      <formula>"Minor Negative"</formula>
    </cfRule>
    <cfRule type="cellIs" dxfId="3333" priority="13" operator="equal">
      <formula>"Uncertain"</formula>
    </cfRule>
    <cfRule type="cellIs" dxfId="3332" priority="14" operator="equal">
      <formula>"Neutral"</formula>
    </cfRule>
    <cfRule type="cellIs" dxfId="3331" priority="15" operator="equal">
      <formula>"Minor Positive"</formula>
    </cfRule>
    <cfRule type="cellIs" dxfId="3330" priority="16" operator="equal">
      <formula>"Significant Positive"</formula>
    </cfRule>
    <cfRule type="cellIs" dxfId="3329" priority="11" operator="equal">
      <formula>"Significant Negative"</formula>
    </cfRule>
  </conditionalFormatting>
  <conditionalFormatting sqref="N61">
    <cfRule type="cellIs" dxfId="3328" priority="19" operator="equal">
      <formula>"Uncertain"</formula>
    </cfRule>
    <cfRule type="cellIs" dxfId="3327" priority="20" operator="equal">
      <formula>"Neutral"</formula>
    </cfRule>
    <cfRule type="cellIs" dxfId="3326" priority="21" operator="equal">
      <formula>"Minor Positive"</formula>
    </cfRule>
    <cfRule type="cellIs" dxfId="3325" priority="22" operator="equal">
      <formula>"Significant Positive"</formula>
    </cfRule>
    <cfRule type="cellIs" dxfId="3324" priority="17" operator="equal">
      <formula>"Significant Negative"</formula>
    </cfRule>
    <cfRule type="cellIs" dxfId="3323" priority="18" operator="equal">
      <formula>"Minor Negative"</formula>
    </cfRule>
  </conditionalFormatting>
  <conditionalFormatting sqref="N69">
    <cfRule type="cellIs" dxfId="3322" priority="55" operator="equal">
      <formula>"Significant Positive"</formula>
    </cfRule>
    <cfRule type="cellIs" dxfId="3321" priority="53" operator="equal">
      <formula>"Neutral"</formula>
    </cfRule>
    <cfRule type="cellIs" dxfId="3320" priority="52" operator="equal">
      <formula>"Uncertain"</formula>
    </cfRule>
    <cfRule type="cellIs" dxfId="3319" priority="51" operator="equal">
      <formula>"Minor Negative"</formula>
    </cfRule>
    <cfRule type="cellIs" dxfId="3318" priority="50" operator="equal">
      <formula>"Significant Negative"</formula>
    </cfRule>
    <cfRule type="cellIs" dxfId="3317" priority="54" operator="equal">
      <formula>"Minor Positive"</formula>
    </cfRule>
  </conditionalFormatting>
  <conditionalFormatting sqref="N76">
    <cfRule type="cellIs" dxfId="3316" priority="61" operator="equal">
      <formula>"Significant Positive"</formula>
    </cfRule>
    <cfRule type="cellIs" dxfId="3315" priority="60" operator="equal">
      <formula>"Minor Positive"</formula>
    </cfRule>
    <cfRule type="cellIs" dxfId="3314" priority="59" operator="equal">
      <formula>"Neutral"</formula>
    </cfRule>
    <cfRule type="cellIs" dxfId="3313" priority="58" operator="equal">
      <formula>"Uncertain"</formula>
    </cfRule>
    <cfRule type="cellIs" dxfId="3312" priority="57" operator="equal">
      <formula>"Minor Negative"</formula>
    </cfRule>
    <cfRule type="cellIs" dxfId="3311" priority="56" operator="equal">
      <formula>"Significant Negative"</formula>
    </cfRule>
  </conditionalFormatting>
  <conditionalFormatting sqref="N81">
    <cfRule type="cellIs" dxfId="3310" priority="153" operator="equal">
      <formula>"Significant Negative"</formula>
    </cfRule>
    <cfRule type="cellIs" dxfId="3309" priority="154" operator="equal">
      <formula>"Minor Negative"</formula>
    </cfRule>
    <cfRule type="cellIs" dxfId="3308" priority="155" operator="equal">
      <formula>"Uncertain"</formula>
    </cfRule>
    <cfRule type="cellIs" dxfId="3307" priority="156" operator="equal">
      <formula>"Neutral"</formula>
    </cfRule>
    <cfRule type="cellIs" dxfId="3306" priority="157" operator="equal">
      <formula>"Minor Positive"</formula>
    </cfRule>
    <cfRule type="cellIs" dxfId="3305" priority="158" operator="equal">
      <formula>"Significant Positive"</formula>
    </cfRule>
  </conditionalFormatting>
  <conditionalFormatting sqref="N88">
    <cfRule type="cellIs" dxfId="3304" priority="66" operator="equal">
      <formula>"Minor Positive"</formula>
    </cfRule>
    <cfRule type="cellIs" dxfId="3303" priority="65" operator="equal">
      <formula>"Neutral"</formula>
    </cfRule>
    <cfRule type="cellIs" dxfId="3302" priority="64" operator="equal">
      <formula>"Uncertain"</formula>
    </cfRule>
    <cfRule type="cellIs" dxfId="3301" priority="63" operator="equal">
      <formula>"Minor Negative"</formula>
    </cfRule>
    <cfRule type="cellIs" dxfId="3300" priority="62" operator="equal">
      <formula>"Significant Negative"</formula>
    </cfRule>
    <cfRule type="cellIs" dxfId="3299" priority="67" operator="equal">
      <formula>"Significant Positive"</formula>
    </cfRule>
  </conditionalFormatting>
  <dataValidations count="9">
    <dataValidation type="list" allowBlank="1" showInputMessage="1" showErrorMessage="1" sqref="N88:N91 N12 N22:N80" xr:uid="{C8F04F46-3F7C-456A-9AF5-61A21D4935A4}">
      <formula1>"Significant Positive,Minor Positive,Neutral,Uncertain,Minor Negative,Significant Negative"</formula1>
    </dataValidation>
    <dataValidation type="list" allowBlank="1" showInputMessage="1" showErrorMessage="1" sqref="L12 L22:L91" xr:uid="{00D2B4DC-C0D3-4613-8DA4-92A7945A3320}">
      <formula1>"Localised,District-wide,Regional,National,N/A"</formula1>
    </dataValidation>
    <dataValidation type="list" allowBlank="1" showInputMessage="1" showErrorMessage="1" sqref="K12 K22:K91" xr:uid="{EDE240D3-B6D2-490D-9F69-737EE28C2EE0}">
      <formula1>"Short(&lt;5yrs),Short/Medium,Medium(10yrs),Medium/Long,Long(20+yrs),N/A"</formula1>
    </dataValidation>
    <dataValidation type="list" allowBlank="1" showInputMessage="1" showErrorMessage="1" sqref="J12 J22:J91" xr:uid="{2D769E2D-7412-4902-81A2-BAAE3C1C5DB0}">
      <formula1>"Low,Medium,High,N/A"</formula1>
    </dataValidation>
    <dataValidation type="list" allowBlank="1" showInputMessage="1" showErrorMessage="1" sqref="I12:I91" xr:uid="{4682663F-02E9-4BE7-A269-922AD05F12AE}">
      <formula1>"Direct,Indirect,N/A"</formula1>
    </dataValidation>
    <dataValidation type="list" allowBlank="1" showInputMessage="1" showErrorMessage="1" sqref="P81:P91 P53:P57 P61:P75" xr:uid="{F6A3262C-C025-45F5-970A-75BB80DD9E4E}">
      <formula1>"Yes,No"</formula1>
    </dataValidation>
    <dataValidation type="list" allowBlank="1" showInputMessage="1" showErrorMessage="1" sqref="M12:M91" xr:uid="{135CFF41-1CD3-4FA0-8C59-0834707FB837}">
      <formula1>"Permanent/Irreversible,Permanant/Reversible,Temporary/Irreversible,Temporary/Reversible,N/A"</formula1>
    </dataValidation>
    <dataValidation type="list" allowBlank="1" showInputMessage="1" showErrorMessage="1" sqref="N81:N87" xr:uid="{443F0AAF-8F1F-4248-91FC-ECA2092347E2}">
      <formula1>"Significant Positive,Minor Positive,Neitral,Uncertain,Minor Negative, Significant Negative"</formula1>
    </dataValidation>
    <dataValidation type="list" allowBlank="1" showInputMessage="1" showErrorMessage="1" sqref="D12:D91" xr:uid="{36380ED2-8523-400D-A42E-8642E0689F34}">
      <formula1>"Yes, No"</formula1>
    </dataValidation>
  </dataValidations>
  <pageMargins left="0.7" right="0.7" top="0.75" bottom="0.75" header="0.3" footer="0.3"/>
  <pageSetup orientation="portrait" horizontalDpi="4294967293"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992B2C80E477419067011E39018375" ma:contentTypeVersion="15" ma:contentTypeDescription="Create a new document." ma:contentTypeScope="" ma:versionID="275476bb8151488deb3d595f8b459456">
  <xsd:schema xmlns:xsd="http://www.w3.org/2001/XMLSchema" xmlns:xs="http://www.w3.org/2001/XMLSchema" xmlns:p="http://schemas.microsoft.com/office/2006/metadata/properties" xmlns:ns2="5ea9dc71-9d9c-4e04-b29a-0ad030174d82" xmlns:ns3="4dea83eb-9d6d-43c2-8e9f-3e057dc545a7" targetNamespace="http://schemas.microsoft.com/office/2006/metadata/properties" ma:root="true" ma:fieldsID="0b252c011d9c8715d15b8e33e9182c33" ns2:_="" ns3:_="">
    <xsd:import namespace="5ea9dc71-9d9c-4e04-b29a-0ad030174d82"/>
    <xsd:import namespace="4dea83eb-9d6d-43c2-8e9f-3e057dc545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a9dc71-9d9c-4e04-b29a-0ad030174d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4dabcf8-0b7b-4cfe-b513-404981d01833"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ea83eb-9d6d-43c2-8e9f-3e057dc545a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dd41950-0217-4fe9-bacb-1691821e2d33}" ma:internalName="TaxCatchAll" ma:showField="CatchAllData" ma:web="4dea83eb-9d6d-43c2-8e9f-3e057dc5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dea83eb-9d6d-43c2-8e9f-3e057dc545a7" xsi:nil="true"/>
    <lcf76f155ced4ddcb4097134ff3c332f xmlns="5ea9dc71-9d9c-4e04-b29a-0ad030174d8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0ED6C56-6CF7-451C-B9CD-BCCE049EFBA3}"/>
</file>

<file path=customXml/itemProps2.xml><?xml version="1.0" encoding="utf-8"?>
<ds:datastoreItem xmlns:ds="http://schemas.openxmlformats.org/officeDocument/2006/customXml" ds:itemID="{E3D70F2F-E988-4A0B-8E88-581485BEF42D}"/>
</file>

<file path=customXml/itemProps3.xml><?xml version="1.0" encoding="utf-8"?>
<ds:datastoreItem xmlns:ds="http://schemas.openxmlformats.org/officeDocument/2006/customXml" ds:itemID="{D49867A8-BA21-4E67-B07B-68C26B4865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1</vt:i4>
      </vt:variant>
    </vt:vector>
  </HeadingPairs>
  <TitlesOfParts>
    <vt:vector size="48" baseType="lpstr">
      <vt:lpstr>Front Page</vt:lpstr>
      <vt:lpstr>Disclaimer</vt:lpstr>
      <vt:lpstr>Methodology</vt:lpstr>
      <vt:lpstr>CEs</vt:lpstr>
      <vt:lpstr>RAG</vt:lpstr>
      <vt:lpstr>Significance Description</vt:lpstr>
      <vt:lpstr>Summary</vt:lpstr>
      <vt:lpstr>Queens_House_Carpark</vt:lpstr>
      <vt:lpstr>Harrow_on_the_Hill</vt:lpstr>
      <vt:lpstr>College_Road</vt:lpstr>
      <vt:lpstr>Havelock_Place</vt:lpstr>
      <vt:lpstr>Station_Road_East</vt:lpstr>
      <vt:lpstr>Greenhill_Way</vt:lpstr>
      <vt:lpstr>Tesco_Station_Road</vt:lpstr>
      <vt:lpstr>Former_Royal_Mail_Office</vt:lpstr>
      <vt:lpstr>Poets_Corner</vt:lpstr>
      <vt:lpstr>Wealdstone_Parole_Office</vt:lpstr>
      <vt:lpstr>Carpark_Ellen_Webb_Drive</vt:lpstr>
      <vt:lpstr>Peel_Road</vt:lpstr>
      <vt:lpstr>Travis_Perkins_Wealdstone</vt:lpstr>
      <vt:lpstr>Byron_Quarter</vt:lpstr>
      <vt:lpstr>Iceland_Wealdstone</vt:lpstr>
      <vt:lpstr>Kodak</vt:lpstr>
      <vt:lpstr>Former_Kodak_Offices</vt:lpstr>
      <vt:lpstr>RNOH</vt:lpstr>
      <vt:lpstr>Watling_Farm</vt:lpstr>
      <vt:lpstr>Waitrose_South_Harrow</vt:lpstr>
      <vt:lpstr>Roxeth_Library_Clinic</vt:lpstr>
      <vt:lpstr>Northolt_Rd_Nursery</vt:lpstr>
      <vt:lpstr>Grange_Farm</vt:lpstr>
      <vt:lpstr>Harrow_School_Estate</vt:lpstr>
      <vt:lpstr>Brethrens_Meeting_Hall</vt:lpstr>
      <vt:lpstr>Rayners_Lane_Station_Carpark</vt:lpstr>
      <vt:lpstr>Harrow_West_Conservative</vt:lpstr>
      <vt:lpstr>Pinner_Telephone_Exchange</vt:lpstr>
      <vt:lpstr>Harrow_View_Telephone_Exchange</vt:lpstr>
      <vt:lpstr>North_Harrow_Methodist_Church</vt:lpstr>
      <vt:lpstr>Hatch_End_Telephone_Exchange</vt:lpstr>
      <vt:lpstr>Harrow_Arts_Centre</vt:lpstr>
      <vt:lpstr>Vernon_Lodge</vt:lpstr>
      <vt:lpstr>Belmont_Clinic</vt:lpstr>
      <vt:lpstr>Travellers_Rest_Kenton_Road</vt:lpstr>
      <vt:lpstr>Kenton_Rd_Telephone_Exchange</vt:lpstr>
      <vt:lpstr>Wolstenholme</vt:lpstr>
      <vt:lpstr>Canons_Park_Station_Carpark</vt:lpstr>
      <vt:lpstr>Anmer_Lodge</vt:lpstr>
      <vt:lpstr>Stanmore_Station_Carpark</vt:lpstr>
      <vt:lpstr>'Front Page'!Print_Area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Jones</dc:creator>
  <cp:keywords/>
  <dc:description/>
  <cp:lastModifiedBy>Kate Watson</cp:lastModifiedBy>
  <cp:revision/>
  <dcterms:created xsi:type="dcterms:W3CDTF">2024-03-19T17:05:18Z</dcterms:created>
  <dcterms:modified xsi:type="dcterms:W3CDTF">2025-11-07T16:27:10Z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0x01010019992B2C80E477419067011E39018375</vt:lpwstr>
  </property>
</Properties>
</file>